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'0'!$A$1:$L$67</definedName>
    <definedName name="_xlnm.Print_Area" localSheetId="2">'Bez vzorcov a zvýraznení'!$A$1:$L$67</definedName>
    <definedName name="_xlnm.Print_Area" localSheetId="1">'Vzor - nekopírovať'!$A$1:$L$67</definedName>
  </definedNames>
  <calcPr fullCalcOnLoad="1"/>
</workbook>
</file>

<file path=xl/sharedStrings.xml><?xml version="1.0" encoding="utf-8"?>
<sst xmlns="http://schemas.openxmlformats.org/spreadsheetml/2006/main" count="257" uniqueCount="78">
  <si>
    <t>Okres:</t>
  </si>
  <si>
    <t>Poľovný revír:</t>
  </si>
  <si>
    <t>kg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</si>
  <si>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</si>
  <si>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</si>
  <si>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</si>
  <si>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</si>
  <si>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</si>
  <si>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</si>
  <si>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</si>
  <si>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</si>
  <si>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</si>
  <si>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</si>
  <si>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</si>
  <si>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</si>
  <si>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</si>
  <si>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</si>
  <si>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</si>
  <si>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</si>
  <si>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</si>
  <si>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</si>
  <si>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</si>
  <si>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cm</t>
  </si>
  <si>
    <t>Rimavská Sobota</t>
  </si>
  <si>
    <t>TABUĽKA</t>
  </si>
  <si>
    <t>Poľovná oblasť:</t>
  </si>
  <si>
    <t>Číslo poľovníckej trofeje</t>
  </si>
  <si>
    <t>Užívateľ poľovného revíru:</t>
  </si>
  <si>
    <t>Lovec (meno a priezvisko):</t>
  </si>
  <si>
    <t>Adresa lovca:</t>
  </si>
  <si>
    <t>Dátum ulovenia:</t>
  </si>
  <si>
    <t xml:space="preserve">   kg</t>
  </si>
  <si>
    <t xml:space="preserve">Vek: </t>
  </si>
  <si>
    <t>rokov</t>
  </si>
  <si>
    <t>Merané veličiny</t>
  </si>
  <si>
    <t xml:space="preserve">  Dĺžka kmeňov</t>
  </si>
  <si>
    <t xml:space="preserve">  Dĺžka očníc</t>
  </si>
  <si>
    <t xml:space="preserve">  Dĺžka lopát</t>
  </si>
  <si>
    <t xml:space="preserve">  Šírka lopát</t>
  </si>
  <si>
    <t xml:space="preserve">  Obvod ružíc</t>
  </si>
  <si>
    <t xml:space="preserve">  Dolný obvod kmeňov</t>
  </si>
  <si>
    <t xml:space="preserve">  Horný obvod kmeňov</t>
  </si>
  <si>
    <t xml:space="preserve">  Hmotnosť trofeje</t>
  </si>
  <si>
    <t>zrážka kg</t>
  </si>
  <si>
    <t>pravá  cm</t>
  </si>
  <si>
    <t>ľavá  cm</t>
  </si>
  <si>
    <t>pravý  cm</t>
  </si>
  <si>
    <t>ľavý  cm</t>
  </si>
  <si>
    <t>Súčet</t>
  </si>
  <si>
    <t>Čistá hmotnosť</t>
  </si>
  <si>
    <t>na hodnotenie danielých lopát podľa C.I.C.</t>
  </si>
  <si>
    <t>Hmotnosť vyvrhnutého daniela bez hlavy:</t>
  </si>
  <si>
    <t xml:space="preserve">    P r i r á ž k y</t>
  </si>
  <si>
    <t>0  -  2  body</t>
  </si>
  <si>
    <t>0  -  6  bodov</t>
  </si>
  <si>
    <t>0  -  5  bodov</t>
  </si>
  <si>
    <t>0  -  10  bodov</t>
  </si>
  <si>
    <t xml:space="preserve">  Zafarbenie</t>
  </si>
  <si>
    <t xml:space="preserve">  Čipkovanie a hroty lopát</t>
  </si>
  <si>
    <t xml:space="preserve">  Vyspelosť, tvar a pravidelnosť</t>
  </si>
  <si>
    <t xml:space="preserve">  Kladné body spolu:</t>
  </si>
  <si>
    <t xml:space="preserve">    Z r á ž k y</t>
  </si>
  <si>
    <t xml:space="preserve">  Nedostatočné rozpätie</t>
  </si>
  <si>
    <t xml:space="preserve">  Chyby lopát - tvarové</t>
  </si>
  <si>
    <t xml:space="preserve">  Chyby okrajov lopát a čipkovania</t>
  </si>
  <si>
    <t xml:space="preserve">  Nesúmernosť a nepravidelnosť</t>
  </si>
  <si>
    <t xml:space="preserve">  Zrážky spolu:</t>
  </si>
  <si>
    <t xml:space="preserve"> Konečná  bodová  hodnota  trofeje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</si>
  <si>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</si>
  <si>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</si>
  <si>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Levice,   23. 3. 2005</t>
  </si>
  <si>
    <t>S X  Hontianska, podobl.VII / 1-D15</t>
  </si>
  <si>
    <t>Španie pole</t>
  </si>
  <si>
    <t>Lesy SR, š.p., OZ Rimavská Sobota</t>
  </si>
  <si>
    <t>Ing. Ján Vzor</t>
  </si>
  <si>
    <t>VZOR</t>
  </si>
  <si>
    <t>Levice,  Vzorová  87</t>
  </si>
  <si>
    <t xml:space="preserve">%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</si>
</sst>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0.0"/>
    <numFmt numFmtId="182" formatCode="0.000"/>
  </numFmts>
  <fonts count="3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color indexed="12"/>
      <name val="Arial CE"/>
      <family val="2"/>
    </font>
    <font>
      <i/>
      <sz val="12"/>
      <color indexed="12"/>
      <name val="Arial CE"/>
      <family val="2"/>
    </font>
    <font>
      <b/>
      <sz val="11"/>
      <color indexed="62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sz val="26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b/>
      <i/>
      <sz val="12"/>
      <color indexed="12"/>
      <name val="Arial CE"/>
      <family val="2"/>
    </font>
    <font>
      <b/>
      <i/>
      <sz val="14"/>
      <color indexed="12"/>
      <name val="Arial CE"/>
      <family val="2"/>
    </font>
    <font>
      <b/>
      <sz val="10"/>
      <color indexed="62"/>
      <name val="Arial CE"/>
      <family val="2"/>
    </font>
    <font>
      <b/>
      <i/>
      <sz val="12"/>
      <color indexed="62"/>
      <name val="Arial CE"/>
      <family val="2"/>
    </font>
    <font>
      <b/>
      <sz val="9"/>
      <color indexed="62"/>
      <name val="Arial CE"/>
      <family val="2"/>
    </font>
    <font>
      <b/>
      <i/>
      <sz val="14"/>
      <color indexed="62"/>
      <name val="Arial CE"/>
      <family val="2"/>
    </font>
    <font>
      <b/>
      <i/>
      <sz val="18"/>
      <color indexed="62"/>
      <name val="Arial CE"/>
      <family val="2"/>
    </font>
    <font>
      <sz val="6"/>
      <name val="Arial"/>
      <family val="0"/>
    </font>
    <font>
      <i/>
      <sz val="6"/>
      <name val="Arial CE"/>
      <family val="2"/>
    </font>
    <font>
      <b/>
      <i/>
      <sz val="10"/>
      <color indexed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i/>
      <sz val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0" fillId="2" borderId="16" xfId="0" applyFont="1" applyFill="1" applyBorder="1" applyAlignment="1">
      <alignment/>
    </xf>
    <xf numFmtId="2" fontId="29" fillId="2" borderId="1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/>
    </xf>
    <xf numFmtId="180" fontId="11" fillId="2" borderId="18" xfId="0" applyNumberFormat="1" applyFont="1" applyFill="1" applyBorder="1" applyAlignment="1">
      <alignment horizontal="center" vertical="center"/>
    </xf>
    <xf numFmtId="2" fontId="24" fillId="2" borderId="19" xfId="0" applyNumberFormat="1" applyFont="1" applyFill="1" applyBorder="1" applyAlignment="1" applyProtection="1">
      <alignment horizontal="center" vertical="center"/>
      <protection hidden="1"/>
    </xf>
    <xf numFmtId="181" fontId="1" fillId="2" borderId="13" xfId="0" applyNumberFormat="1" applyFont="1" applyFill="1" applyBorder="1" applyAlignment="1" applyProtection="1">
      <alignment/>
      <protection locked="0"/>
    </xf>
    <xf numFmtId="10" fontId="9" fillId="2" borderId="1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/>
    </xf>
    <xf numFmtId="0" fontId="2" fillId="2" borderId="20" xfId="0" applyFont="1" applyFill="1" applyBorder="1" applyAlignment="1">
      <alignment horizontal="center" vertical="center"/>
    </xf>
    <xf numFmtId="2" fontId="25" fillId="2" borderId="17" xfId="0" applyNumberFormat="1" applyFont="1" applyFill="1" applyBorder="1" applyAlignment="1">
      <alignment horizontal="center" vertical="center"/>
    </xf>
    <xf numFmtId="2" fontId="30" fillId="2" borderId="2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alignment vertical="center"/>
      <protection hidden="1"/>
    </xf>
    <xf numFmtId="181" fontId="1" fillId="0" borderId="25" xfId="0" applyNumberFormat="1" applyFont="1" applyFill="1" applyBorder="1" applyAlignment="1" applyProtection="1">
      <alignment horizontal="center" vertical="center"/>
      <protection locked="0"/>
    </xf>
    <xf numFmtId="181" fontId="1" fillId="0" borderId="26" xfId="0" applyNumberFormat="1" applyFont="1" applyFill="1" applyBorder="1" applyAlignment="1" applyProtection="1">
      <alignment horizontal="center" vertical="center"/>
      <protection locked="0"/>
    </xf>
    <xf numFmtId="181" fontId="1" fillId="0" borderId="27" xfId="0" applyNumberFormat="1" applyFont="1" applyFill="1" applyBorder="1" applyAlignment="1" applyProtection="1">
      <alignment horizontal="center" vertical="center"/>
      <protection locked="0"/>
    </xf>
    <xf numFmtId="181" fontId="1" fillId="0" borderId="28" xfId="0" applyNumberFormat="1" applyFont="1" applyFill="1" applyBorder="1" applyAlignment="1" applyProtection="1">
      <alignment horizontal="center" vertical="center"/>
      <protection locked="0"/>
    </xf>
    <xf numFmtId="181" fontId="1" fillId="0" borderId="15" xfId="0" applyNumberFormat="1" applyFont="1" applyFill="1" applyBorder="1" applyAlignment="1" applyProtection="1">
      <alignment horizontal="center" vertical="center"/>
      <protection locked="0"/>
    </xf>
    <xf numFmtId="181" fontId="1" fillId="0" borderId="22" xfId="0" applyNumberFormat="1" applyFont="1" applyFill="1" applyBorder="1" applyAlignment="1" applyProtection="1">
      <alignment horizontal="center" vertical="center"/>
      <protection locked="0"/>
    </xf>
    <xf numFmtId="181" fontId="1" fillId="0" borderId="4" xfId="0" applyNumberFormat="1" applyFont="1" applyFill="1" applyBorder="1" applyAlignment="1" applyProtection="1">
      <alignment horizontal="center" vertical="center"/>
      <protection locked="0"/>
    </xf>
    <xf numFmtId="181" fontId="12" fillId="2" borderId="29" xfId="0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2" xfId="0" applyFont="1" applyBorder="1" applyAlignment="1" applyProtection="1">
      <alignment horizontal="center" wrapText="1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6" fillId="2" borderId="4" xfId="0" applyFont="1" applyFill="1" applyBorder="1" applyAlignment="1" applyProtection="1">
      <alignment horizontal="center" vertical="center" wrapText="1"/>
      <protection/>
    </xf>
    <xf numFmtId="0" fontId="26" fillId="2" borderId="5" xfId="0" applyFont="1" applyFill="1" applyBorder="1" applyAlignment="1" applyProtection="1">
      <alignment horizontal="center" vertical="center"/>
      <protection/>
    </xf>
    <xf numFmtId="0" fontId="26" fillId="2" borderId="6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181" fontId="1" fillId="0" borderId="25" xfId="0" applyNumberFormat="1" applyFont="1" applyFill="1" applyBorder="1" applyAlignment="1" applyProtection="1">
      <alignment horizontal="center" vertical="center"/>
      <protection/>
    </xf>
    <xf numFmtId="2" fontId="12" fillId="2" borderId="2" xfId="0" applyNumberFormat="1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center" vertical="center"/>
      <protection/>
    </xf>
    <xf numFmtId="181" fontId="1" fillId="0" borderId="26" xfId="0" applyNumberFormat="1" applyFont="1" applyFill="1" applyBorder="1" applyAlignment="1" applyProtection="1">
      <alignment horizontal="center" vertical="center"/>
      <protection/>
    </xf>
    <xf numFmtId="181" fontId="1" fillId="0" borderId="27" xfId="0" applyNumberFormat="1" applyFont="1" applyFill="1" applyBorder="1" applyAlignment="1" applyProtection="1">
      <alignment horizontal="center" vertical="center"/>
      <protection/>
    </xf>
    <xf numFmtId="181" fontId="1" fillId="0" borderId="28" xfId="0" applyNumberFormat="1" applyFont="1" applyFill="1" applyBorder="1" applyAlignment="1" applyProtection="1">
      <alignment horizontal="center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181" fontId="12" fillId="2" borderId="29" xfId="0" applyNumberFormat="1" applyFont="1" applyFill="1" applyBorder="1" applyAlignment="1" applyProtection="1">
      <alignment horizontal="center" vertical="center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0" fontId="28" fillId="2" borderId="2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27" fillId="2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/>
      <protection/>
    </xf>
    <xf numFmtId="0" fontId="7" fillId="2" borderId="13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2" fontId="14" fillId="0" borderId="4" xfId="0" applyNumberFormat="1" applyFont="1" applyFill="1" applyBorder="1" applyAlignment="1" applyProtection="1">
      <alignment horizontal="center" vertical="center"/>
      <protection/>
    </xf>
    <xf numFmtId="2" fontId="14" fillId="0" borderId="14" xfId="0" applyNumberFormat="1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/>
      <protection/>
    </xf>
    <xf numFmtId="2" fontId="14" fillId="0" borderId="23" xfId="0" applyNumberFormat="1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/>
      <protection/>
    </xf>
    <xf numFmtId="0" fontId="10" fillId="2" borderId="16" xfId="0" applyFont="1" applyFill="1" applyBorder="1" applyAlignment="1" applyProtection="1">
      <alignment/>
      <protection/>
    </xf>
    <xf numFmtId="2" fontId="29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181" fontId="1" fillId="0" borderId="4" xfId="0" applyNumberFormat="1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/>
      <protection/>
    </xf>
    <xf numFmtId="180" fontId="11" fillId="2" borderId="18" xfId="0" applyNumberFormat="1" applyFont="1" applyFill="1" applyBorder="1" applyAlignment="1" applyProtection="1">
      <alignment horizontal="center" vertical="center"/>
      <protection/>
    </xf>
    <xf numFmtId="181" fontId="1" fillId="2" borderId="13" xfId="0" applyNumberFormat="1" applyFont="1" applyFill="1" applyBorder="1" applyAlignment="1" applyProtection="1">
      <alignment/>
      <protection/>
    </xf>
    <xf numFmtId="10" fontId="9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2" fontId="25" fillId="2" borderId="17" xfId="0" applyNumberFormat="1" applyFont="1" applyFill="1" applyBorder="1" applyAlignment="1" applyProtection="1">
      <alignment horizontal="center" vertical="center"/>
      <protection/>
    </xf>
    <xf numFmtId="2" fontId="30" fillId="2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14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19" fillId="0" borderId="1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24" xfId="0" applyFont="1" applyFill="1" applyBorder="1" applyAlignment="1" applyProtection="1">
      <alignment vertical="center"/>
      <protection hidden="1"/>
    </xf>
    <xf numFmtId="2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5" fillId="0" borderId="2" xfId="0" applyFont="1" applyFill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4" fillId="0" borderId="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2" fontId="3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181" fontId="1" fillId="0" borderId="13" xfId="0" applyNumberFormat="1" applyFont="1" applyFill="1" applyBorder="1" applyAlignment="1" applyProtection="1">
      <alignment/>
      <protection/>
    </xf>
    <xf numFmtId="10" fontId="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2" fontId="3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/>
    </xf>
    <xf numFmtId="14" fontId="5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80" fontId="9" fillId="0" borderId="18" xfId="0" applyNumberFormat="1" applyFont="1" applyFill="1" applyBorder="1" applyAlignment="1" applyProtection="1">
      <alignment horizontal="right" vertical="center"/>
      <protection/>
    </xf>
    <xf numFmtId="0" fontId="2" fillId="2" borderId="2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2" borderId="30" xfId="0" applyFont="1" applyFill="1" applyBorder="1" applyAlignment="1">
      <alignment/>
    </xf>
    <xf numFmtId="0" fontId="10" fillId="2" borderId="2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2" fontId="27" fillId="2" borderId="29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" fillId="2" borderId="3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2" fontId="27" fillId="2" borderId="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0" fillId="3" borderId="1" xfId="0" applyFont="1" applyFill="1" applyBorder="1" applyAlignment="1" applyProtection="1">
      <alignment/>
      <protection locked="0"/>
    </xf>
    <xf numFmtId="0" fontId="21" fillId="3" borderId="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3" borderId="3" xfId="0" applyFon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14" fontId="20" fillId="3" borderId="1" xfId="0" applyNumberFormat="1" applyFont="1" applyFill="1" applyBorder="1" applyAlignment="1" applyProtection="1">
      <alignment horizontal="left"/>
      <protection locked="0"/>
    </xf>
    <xf numFmtId="0" fontId="2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3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/>
      <protection locked="0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4" fillId="2" borderId="16" xfId="0" applyFont="1" applyFill="1" applyBorder="1" applyAlignment="1">
      <alignment/>
    </xf>
    <xf numFmtId="0" fontId="2" fillId="2" borderId="3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6" fillId="2" borderId="3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20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 horizontal="left"/>
      <protection/>
    </xf>
    <xf numFmtId="0" fontId="6" fillId="2" borderId="30" xfId="0" applyFont="1" applyFill="1" applyBorder="1" applyAlignment="1" applyProtection="1">
      <alignment horizontal="left"/>
      <protection/>
    </xf>
    <xf numFmtId="0" fontId="6" fillId="2" borderId="16" xfId="0" applyFont="1" applyFill="1" applyBorder="1" applyAlignment="1" applyProtection="1">
      <alignment horizontal="left"/>
      <protection/>
    </xf>
    <xf numFmtId="0" fontId="6" fillId="2" borderId="33" xfId="0" applyFont="1" applyFill="1" applyBorder="1" applyAlignment="1" applyProtection="1">
      <alignment horizontal="left"/>
      <protection/>
    </xf>
    <xf numFmtId="0" fontId="4" fillId="2" borderId="30" xfId="0" applyFont="1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 horizontal="left"/>
      <protection/>
    </xf>
    <xf numFmtId="0" fontId="4" fillId="2" borderId="34" xfId="0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10" fillId="2" borderId="12" xfId="0" applyFont="1" applyFill="1" applyBorder="1" applyAlignment="1" applyProtection="1">
      <alignment horizontal="center"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10" fillId="2" borderId="20" xfId="0" applyFont="1" applyFill="1" applyBorder="1" applyAlignment="1" applyProtection="1">
      <alignment horizontal="center"/>
      <protection/>
    </xf>
    <xf numFmtId="0" fontId="10" fillId="2" borderId="23" xfId="0" applyFont="1" applyFill="1" applyBorder="1" applyAlignment="1" applyProtection="1">
      <alignment horizontal="center"/>
      <protection/>
    </xf>
    <xf numFmtId="2" fontId="12" fillId="2" borderId="2" xfId="0" applyNumberFormat="1" applyFont="1" applyFill="1" applyBorder="1" applyAlignment="1" applyProtection="1">
      <alignment horizontal="center" vertical="center"/>
      <protection/>
    </xf>
    <xf numFmtId="2" fontId="12" fillId="2" borderId="29" xfId="0" applyNumberFormat="1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left" vertical="center"/>
      <protection/>
    </xf>
    <xf numFmtId="0" fontId="2" fillId="2" borderId="12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left"/>
      <protection/>
    </xf>
    <xf numFmtId="0" fontId="4" fillId="2" borderId="30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0" fontId="2" fillId="2" borderId="31" xfId="0" applyFont="1" applyFill="1" applyBorder="1" applyAlignment="1" applyProtection="1">
      <alignment horizontal="left"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2" borderId="19" xfId="0" applyFont="1" applyFill="1" applyBorder="1" applyAlignment="1" applyProtection="1">
      <alignment horizontal="left" vertical="center"/>
      <protection/>
    </xf>
    <xf numFmtId="0" fontId="12" fillId="2" borderId="12" xfId="0" applyFont="1" applyFill="1" applyBorder="1" applyAlignment="1" applyProtection="1">
      <alignment horizontal="center"/>
      <protection/>
    </xf>
    <xf numFmtId="0" fontId="12" fillId="2" borderId="14" xfId="0" applyFont="1" applyFill="1" applyBorder="1" applyAlignment="1" applyProtection="1">
      <alignment horizontal="center"/>
      <protection/>
    </xf>
    <xf numFmtId="0" fontId="12" fillId="2" borderId="20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2" fontId="27" fillId="2" borderId="2" xfId="0" applyNumberFormat="1" applyFont="1" applyFill="1" applyBorder="1" applyAlignment="1" applyProtection="1">
      <alignment horizontal="center" vertical="center"/>
      <protection/>
    </xf>
    <xf numFmtId="2" fontId="27" fillId="2" borderId="29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vertical="center"/>
      <protection/>
    </xf>
    <xf numFmtId="0" fontId="2" fillId="2" borderId="31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4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0" fillId="3" borderId="1" xfId="0" applyFont="1" applyFill="1" applyBorder="1" applyAlignment="1" applyProtection="1">
      <alignment/>
      <protection/>
    </xf>
    <xf numFmtId="0" fontId="21" fillId="3" borderId="1" xfId="0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4" fontId="20" fillId="3" borderId="1" xfId="0" applyNumberFormat="1" applyFont="1" applyFill="1" applyBorder="1" applyAlignment="1" applyProtection="1">
      <alignment horizontal="left"/>
      <protection/>
    </xf>
    <xf numFmtId="0" fontId="2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2" fontId="14" fillId="0" borderId="2" xfId="0" applyNumberFormat="1" applyFont="1" applyFill="1" applyBorder="1" applyAlignment="1" applyProtection="1">
      <alignment horizontal="center" vertical="center"/>
      <protection/>
    </xf>
    <xf numFmtId="2" fontId="14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14" fontId="20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7"/>
  <dimension ref="A1:M68"/>
  <sheetViews>
    <sheetView tabSelected="1" zoomScale="75" zoomScaleNormal="75" workbookViewId="0" topLeftCell="A1">
      <selection activeCell="E57" sqref="E57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1" ht="25.5" customHeight="1">
      <c r="A1" s="270" t="s">
        <v>24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4" customHeight="1">
      <c r="A2" s="271" t="s">
        <v>50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6.7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7:11" ht="6" customHeight="1" thickBot="1">
      <c r="G4" s="11"/>
      <c r="I4" s="10"/>
      <c r="J4" s="10"/>
      <c r="K4" s="10"/>
    </row>
    <row r="5" spans="1:11" ht="23.25" customHeight="1">
      <c r="A5" s="260" t="s">
        <v>25</v>
      </c>
      <c r="B5" s="260"/>
      <c r="C5" s="272"/>
      <c r="D5" s="273"/>
      <c r="E5" s="273"/>
      <c r="F5" s="273"/>
      <c r="G5" s="273"/>
      <c r="H5" s="28"/>
      <c r="I5" s="12"/>
      <c r="J5" s="12"/>
      <c r="K5" s="27" t="s">
        <v>26</v>
      </c>
    </row>
    <row r="6" spans="1:13" ht="15" customHeight="1">
      <c r="A6" s="4"/>
      <c r="B6" s="4"/>
      <c r="C6" s="4"/>
      <c r="D6" s="4"/>
      <c r="E6" s="4"/>
      <c r="F6" s="4"/>
      <c r="G6" s="29"/>
      <c r="H6" s="4"/>
      <c r="I6" s="10"/>
      <c r="J6" s="10"/>
      <c r="K6" s="276"/>
      <c r="L6" s="2"/>
      <c r="M6" s="2"/>
    </row>
    <row r="7" spans="1:13" ht="21" customHeight="1" thickBot="1">
      <c r="A7" s="25" t="s">
        <v>0</v>
      </c>
      <c r="B7" s="30"/>
      <c r="C7" s="272"/>
      <c r="D7" s="273"/>
      <c r="E7" s="273"/>
      <c r="F7" s="273"/>
      <c r="G7" s="273"/>
      <c r="H7" s="28"/>
      <c r="I7" s="31"/>
      <c r="J7" s="31"/>
      <c r="K7" s="277"/>
      <c r="L7" s="2"/>
      <c r="M7" s="2"/>
    </row>
    <row r="8" spans="1:13" ht="15" customHeight="1">
      <c r="A8" s="4"/>
      <c r="B8" s="4"/>
      <c r="C8" s="4"/>
      <c r="D8" s="4"/>
      <c r="E8" s="4"/>
      <c r="F8" s="4"/>
      <c r="G8" s="4"/>
      <c r="H8" s="4"/>
      <c r="I8" s="10"/>
      <c r="J8" s="10"/>
      <c r="K8" s="10"/>
      <c r="L8" s="2"/>
      <c r="M8" s="2"/>
    </row>
    <row r="9" spans="1:13" ht="17.25" customHeight="1">
      <c r="A9" s="260" t="s">
        <v>1</v>
      </c>
      <c r="B9" s="260"/>
      <c r="C9" s="272"/>
      <c r="D9" s="272"/>
      <c r="E9" s="272"/>
      <c r="F9" s="272"/>
      <c r="G9" s="273"/>
      <c r="H9" s="28"/>
      <c r="I9" s="32"/>
      <c r="J9" s="32"/>
      <c r="K9" s="13"/>
      <c r="L9" s="2"/>
      <c r="M9" s="2"/>
    </row>
    <row r="10" spans="1:11" ht="15" customHeight="1">
      <c r="A10" s="4"/>
      <c r="B10" s="4"/>
      <c r="C10" s="4"/>
      <c r="D10" s="4"/>
      <c r="E10" s="4"/>
      <c r="F10" s="4"/>
      <c r="G10" s="4"/>
      <c r="H10" s="4"/>
      <c r="I10" s="10"/>
      <c r="J10" s="10"/>
      <c r="K10" s="14"/>
    </row>
    <row r="11" spans="1:11" ht="15.75" customHeight="1">
      <c r="A11" s="25" t="s">
        <v>27</v>
      </c>
      <c r="B11" s="25"/>
      <c r="C11" s="272"/>
      <c r="D11" s="272"/>
      <c r="E11" s="272"/>
      <c r="F11" s="272"/>
      <c r="G11" s="273"/>
      <c r="H11" s="28"/>
      <c r="I11" s="16"/>
      <c r="J11" s="15"/>
      <c r="K11" s="16"/>
    </row>
    <row r="12" spans="1:11" ht="9.75" customHeight="1">
      <c r="A12" s="4"/>
      <c r="B12" s="4"/>
      <c r="C12" s="4"/>
      <c r="D12" s="4"/>
      <c r="E12" s="33"/>
      <c r="F12" s="33"/>
      <c r="G12" s="33"/>
      <c r="H12" s="4"/>
      <c r="I12" s="18"/>
      <c r="J12" s="34"/>
      <c r="K12" s="10"/>
    </row>
    <row r="13" spans="1:11" ht="18.75" customHeight="1">
      <c r="A13" s="260" t="s">
        <v>28</v>
      </c>
      <c r="B13" s="260"/>
      <c r="C13" s="261"/>
      <c r="D13" s="261"/>
      <c r="E13" s="261"/>
      <c r="F13" s="261"/>
      <c r="G13" s="262"/>
      <c r="H13" s="262"/>
      <c r="I13" s="19"/>
      <c r="J13" s="35"/>
      <c r="K13" s="12"/>
    </row>
    <row r="14" spans="1:11" ht="11.25" customHeight="1">
      <c r="A14" s="36"/>
      <c r="B14" s="36"/>
      <c r="C14" s="36"/>
      <c r="D14" s="36"/>
      <c r="E14" s="36"/>
      <c r="F14" s="37"/>
      <c r="G14" s="37"/>
      <c r="H14" s="36"/>
      <c r="I14" s="18"/>
      <c r="J14" s="34"/>
      <c r="K14" s="10"/>
    </row>
    <row r="15" spans="1:11" ht="18" customHeight="1">
      <c r="A15" s="260" t="s">
        <v>29</v>
      </c>
      <c r="B15" s="263"/>
      <c r="C15" s="264"/>
      <c r="D15" s="264"/>
      <c r="E15" s="264"/>
      <c r="F15" s="264"/>
      <c r="G15" s="265"/>
      <c r="H15" s="265"/>
      <c r="I15" s="20"/>
      <c r="J15" s="21"/>
      <c r="K15" s="21"/>
    </row>
    <row r="16" spans="1:11" ht="11.25" customHeight="1">
      <c r="A16" s="4"/>
      <c r="B16" s="22"/>
      <c r="C16" s="22"/>
      <c r="D16" s="22"/>
      <c r="E16" s="22"/>
      <c r="F16" s="22"/>
      <c r="G16" s="38"/>
      <c r="H16" s="4"/>
      <c r="I16" s="18"/>
      <c r="J16" s="10"/>
      <c r="K16" s="10"/>
    </row>
    <row r="17" spans="1:11" ht="18" customHeight="1">
      <c r="A17" s="260" t="s">
        <v>30</v>
      </c>
      <c r="B17" s="260"/>
      <c r="C17" s="266"/>
      <c r="D17" s="267"/>
      <c r="E17" s="267"/>
      <c r="F17" s="268"/>
      <c r="G17" s="268"/>
      <c r="H17" s="268"/>
      <c r="I17" s="19"/>
      <c r="J17" s="12"/>
      <c r="K17" s="12"/>
    </row>
    <row r="18" spans="1:11" ht="9.75" customHeight="1">
      <c r="A18" s="4"/>
      <c r="B18" s="4"/>
      <c r="C18" s="4"/>
      <c r="D18" s="4"/>
      <c r="E18" s="4"/>
      <c r="F18" s="4"/>
      <c r="G18" s="4"/>
      <c r="H18" s="4"/>
      <c r="I18" s="18"/>
      <c r="J18" s="23"/>
      <c r="K18" s="24"/>
    </row>
    <row r="19" spans="1:11" ht="15" customHeight="1" thickBot="1">
      <c r="A19" s="269" t="s">
        <v>51</v>
      </c>
      <c r="B19" s="269"/>
      <c r="C19" s="269"/>
      <c r="D19" s="269"/>
      <c r="E19" s="85"/>
      <c r="F19" s="25" t="s">
        <v>31</v>
      </c>
      <c r="G19" s="26"/>
      <c r="H19" s="4"/>
      <c r="I19" s="40" t="s">
        <v>32</v>
      </c>
      <c r="J19" s="85"/>
      <c r="K19" s="39" t="s">
        <v>33</v>
      </c>
    </row>
    <row r="20" spans="2:11" ht="15" customHeight="1" hidden="1" thickBot="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ht="12.75" hidden="1"/>
    <row r="22" ht="12.75" hidden="1">
      <c r="F22" s="1"/>
    </row>
    <row r="23" ht="12.75" customHeight="1" hidden="1" thickBot="1"/>
    <row r="24" spans="8:11" ht="28.5" customHeight="1" thickBot="1">
      <c r="H24" s="50" t="s">
        <v>34</v>
      </c>
      <c r="I24" s="51" t="s">
        <v>3</v>
      </c>
      <c r="J24" s="52" t="s">
        <v>4</v>
      </c>
      <c r="K24" s="53" t="s">
        <v>5</v>
      </c>
    </row>
    <row r="25" spans="1:11" ht="18.75" customHeight="1">
      <c r="A25" s="278" t="s">
        <v>6</v>
      </c>
      <c r="B25" s="280" t="s">
        <v>35</v>
      </c>
      <c r="C25" s="281"/>
      <c r="D25" s="281"/>
      <c r="E25" s="281"/>
      <c r="F25" s="282"/>
      <c r="G25" s="54" t="s">
        <v>46</v>
      </c>
      <c r="H25" s="87"/>
      <c r="I25" s="274">
        <f>SUM(H25:H26)/2</f>
        <v>0</v>
      </c>
      <c r="J25" s="274">
        <v>0.5</v>
      </c>
      <c r="K25" s="257">
        <f>I25*J25</f>
        <v>0</v>
      </c>
    </row>
    <row r="26" spans="1:11" ht="18.75" customHeight="1" thickBot="1">
      <c r="A26" s="279"/>
      <c r="B26" s="254"/>
      <c r="C26" s="255"/>
      <c r="D26" s="255"/>
      <c r="E26" s="255"/>
      <c r="F26" s="256"/>
      <c r="G26" s="56" t="s">
        <v>47</v>
      </c>
      <c r="H26" s="88"/>
      <c r="I26" s="275"/>
      <c r="J26" s="275"/>
      <c r="K26" s="250"/>
    </row>
    <row r="27" spans="1:11" ht="18.75" customHeight="1">
      <c r="A27" s="278" t="s">
        <v>7</v>
      </c>
      <c r="B27" s="280" t="s">
        <v>36</v>
      </c>
      <c r="C27" s="281"/>
      <c r="D27" s="281"/>
      <c r="E27" s="281"/>
      <c r="F27" s="282"/>
      <c r="G27" s="54" t="s">
        <v>44</v>
      </c>
      <c r="H27" s="87"/>
      <c r="I27" s="274">
        <f>SUM(H27:H28)/2</f>
        <v>0</v>
      </c>
      <c r="J27" s="274">
        <v>0.25</v>
      </c>
      <c r="K27" s="257">
        <f>I27*J27</f>
        <v>0</v>
      </c>
    </row>
    <row r="28" spans="1:11" ht="18.75" customHeight="1" thickBot="1">
      <c r="A28" s="279"/>
      <c r="B28" s="254"/>
      <c r="C28" s="255"/>
      <c r="D28" s="255"/>
      <c r="E28" s="255"/>
      <c r="F28" s="256"/>
      <c r="G28" s="56" t="s">
        <v>45</v>
      </c>
      <c r="H28" s="88"/>
      <c r="I28" s="275"/>
      <c r="J28" s="275"/>
      <c r="K28" s="250"/>
    </row>
    <row r="29" spans="1:11" ht="18.75" customHeight="1">
      <c r="A29" s="278" t="s">
        <v>8</v>
      </c>
      <c r="B29" s="280" t="s">
        <v>37</v>
      </c>
      <c r="C29" s="281"/>
      <c r="D29" s="281"/>
      <c r="E29" s="281"/>
      <c r="F29" s="282"/>
      <c r="G29" s="54" t="s">
        <v>44</v>
      </c>
      <c r="H29" s="87"/>
      <c r="I29" s="274">
        <f>SUM(H29:H30)/2</f>
        <v>0</v>
      </c>
      <c r="J29" s="274">
        <v>1</v>
      </c>
      <c r="K29" s="257">
        <f>I29*J29</f>
        <v>0</v>
      </c>
    </row>
    <row r="30" spans="1:13" ht="18.75" customHeight="1" thickBot="1">
      <c r="A30" s="279"/>
      <c r="B30" s="254"/>
      <c r="C30" s="255"/>
      <c r="D30" s="255"/>
      <c r="E30" s="255"/>
      <c r="F30" s="256"/>
      <c r="G30" s="56" t="s">
        <v>45</v>
      </c>
      <c r="H30" s="89"/>
      <c r="I30" s="275"/>
      <c r="J30" s="275"/>
      <c r="K30" s="250"/>
      <c r="M30" s="5"/>
    </row>
    <row r="31" spans="1:11" ht="18.75" customHeight="1">
      <c r="A31" s="278" t="s">
        <v>9</v>
      </c>
      <c r="B31" s="280" t="s">
        <v>38</v>
      </c>
      <c r="C31" s="281"/>
      <c r="D31" s="281"/>
      <c r="E31" s="281"/>
      <c r="F31" s="282"/>
      <c r="G31" s="54" t="s">
        <v>44</v>
      </c>
      <c r="H31" s="87"/>
      <c r="I31" s="274">
        <f>SUM(H31:H32)/2</f>
        <v>0</v>
      </c>
      <c r="J31" s="274">
        <v>1.5</v>
      </c>
      <c r="K31" s="257">
        <f>I31*J31</f>
        <v>0</v>
      </c>
    </row>
    <row r="32" spans="1:11" ht="18.75" customHeight="1" thickBot="1">
      <c r="A32" s="279"/>
      <c r="B32" s="254"/>
      <c r="C32" s="255"/>
      <c r="D32" s="255"/>
      <c r="E32" s="255"/>
      <c r="F32" s="256"/>
      <c r="G32" s="56" t="s">
        <v>45</v>
      </c>
      <c r="H32" s="90"/>
      <c r="I32" s="275"/>
      <c r="J32" s="275"/>
      <c r="K32" s="250"/>
    </row>
    <row r="33" spans="1:11" ht="18.75" customHeight="1">
      <c r="A33" s="278" t="s">
        <v>10</v>
      </c>
      <c r="B33" s="280" t="s">
        <v>39</v>
      </c>
      <c r="C33" s="281"/>
      <c r="D33" s="281"/>
      <c r="E33" s="281"/>
      <c r="F33" s="282"/>
      <c r="G33" s="54" t="s">
        <v>46</v>
      </c>
      <c r="H33" s="87"/>
      <c r="I33" s="274">
        <f>SUM(H33:H34)/2</f>
        <v>0</v>
      </c>
      <c r="J33" s="274">
        <v>1</v>
      </c>
      <c r="K33" s="257">
        <f>I33*J33</f>
        <v>0</v>
      </c>
    </row>
    <row r="34" spans="1:11" ht="18.75" customHeight="1" thickBot="1">
      <c r="A34" s="279"/>
      <c r="B34" s="254"/>
      <c r="C34" s="255"/>
      <c r="D34" s="255"/>
      <c r="E34" s="255"/>
      <c r="F34" s="256"/>
      <c r="G34" s="56" t="s">
        <v>47</v>
      </c>
      <c r="H34" s="89"/>
      <c r="I34" s="275"/>
      <c r="J34" s="275"/>
      <c r="K34" s="250"/>
    </row>
    <row r="35" spans="1:11" ht="18.75" customHeight="1">
      <c r="A35" s="278" t="s">
        <v>11</v>
      </c>
      <c r="B35" s="280" t="s">
        <v>40</v>
      </c>
      <c r="C35" s="281"/>
      <c r="D35" s="281"/>
      <c r="E35" s="281"/>
      <c r="F35" s="282"/>
      <c r="G35" s="54" t="s">
        <v>46</v>
      </c>
      <c r="H35" s="91"/>
      <c r="I35" s="55" t="s">
        <v>48</v>
      </c>
      <c r="J35" s="274">
        <v>1</v>
      </c>
      <c r="K35" s="257">
        <f>I36*J35</f>
        <v>0</v>
      </c>
    </row>
    <row r="36" spans="1:11" ht="18.75" customHeight="1" thickBot="1">
      <c r="A36" s="279"/>
      <c r="B36" s="254"/>
      <c r="C36" s="255"/>
      <c r="D36" s="255"/>
      <c r="E36" s="255"/>
      <c r="F36" s="256"/>
      <c r="G36" s="56" t="s">
        <v>47</v>
      </c>
      <c r="H36" s="92"/>
      <c r="I36" s="94">
        <f>SUM(H35:H36)</f>
        <v>0</v>
      </c>
      <c r="J36" s="275"/>
      <c r="K36" s="250"/>
    </row>
    <row r="37" spans="1:11" ht="18.75" customHeight="1">
      <c r="A37" s="278" t="s">
        <v>12</v>
      </c>
      <c r="B37" s="280" t="s">
        <v>41</v>
      </c>
      <c r="C37" s="281"/>
      <c r="D37" s="281"/>
      <c r="E37" s="281"/>
      <c r="F37" s="282"/>
      <c r="G37" s="54" t="s">
        <v>46</v>
      </c>
      <c r="H37" s="91"/>
      <c r="I37" s="55" t="s">
        <v>48</v>
      </c>
      <c r="J37" s="274">
        <v>1</v>
      </c>
      <c r="K37" s="257">
        <f>I38*J37</f>
        <v>0</v>
      </c>
    </row>
    <row r="38" spans="1:11" ht="18.75" customHeight="1" thickBot="1">
      <c r="A38" s="279"/>
      <c r="B38" s="254"/>
      <c r="C38" s="255"/>
      <c r="D38" s="255"/>
      <c r="E38" s="255"/>
      <c r="F38" s="256"/>
      <c r="G38" s="56" t="s">
        <v>47</v>
      </c>
      <c r="H38" s="92"/>
      <c r="I38" s="94">
        <f>SUM(H37:H38)</f>
        <v>0</v>
      </c>
      <c r="J38" s="275"/>
      <c r="K38" s="250"/>
    </row>
    <row r="39" spans="1:11" ht="27" customHeight="1">
      <c r="A39" s="278" t="s">
        <v>13</v>
      </c>
      <c r="B39" s="280" t="s">
        <v>42</v>
      </c>
      <c r="C39" s="281"/>
      <c r="D39" s="281"/>
      <c r="E39" s="281"/>
      <c r="F39" s="282"/>
      <c r="G39" s="57" t="s">
        <v>2</v>
      </c>
      <c r="H39" s="80"/>
      <c r="I39" s="58" t="s">
        <v>49</v>
      </c>
      <c r="J39" s="274">
        <v>2</v>
      </c>
      <c r="K39" s="257">
        <f>I40*J39</f>
        <v>0</v>
      </c>
    </row>
    <row r="40" spans="1:11" ht="26.25" customHeight="1" thickBot="1">
      <c r="A40" s="279"/>
      <c r="B40" s="254"/>
      <c r="C40" s="255"/>
      <c r="D40" s="255"/>
      <c r="E40" s="255"/>
      <c r="F40" s="256"/>
      <c r="G40" s="59" t="s">
        <v>43</v>
      </c>
      <c r="H40" s="81"/>
      <c r="I40" s="95">
        <f>SUM(H39-H40)</f>
        <v>0</v>
      </c>
      <c r="J40" s="275"/>
      <c r="K40" s="250"/>
    </row>
    <row r="41" spans="1:11" ht="20.25" customHeight="1" thickBot="1">
      <c r="A41" s="243" t="s">
        <v>52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5"/>
    </row>
    <row r="42" spans="1:12" ht="21" customHeight="1" thickBot="1">
      <c r="A42" s="60" t="s">
        <v>14</v>
      </c>
      <c r="B42" s="61" t="s">
        <v>57</v>
      </c>
      <c r="C42" s="62"/>
      <c r="D42" s="62"/>
      <c r="E42" s="62"/>
      <c r="F42" s="62"/>
      <c r="G42" s="63"/>
      <c r="H42" s="64"/>
      <c r="I42" s="251" t="s">
        <v>53</v>
      </c>
      <c r="J42" s="252"/>
      <c r="K42" s="82"/>
      <c r="L42" s="86">
        <f>IF(K42&lt;0,"záporná hodnota!",IF(K42&gt;2,"mimo rozsah!",""))</f>
      </c>
    </row>
    <row r="43" spans="1:12" ht="21" customHeight="1" thickBot="1">
      <c r="A43" s="60" t="s">
        <v>15</v>
      </c>
      <c r="B43" s="258" t="s">
        <v>58</v>
      </c>
      <c r="C43" s="259"/>
      <c r="D43" s="259"/>
      <c r="E43" s="62"/>
      <c r="F43" s="62"/>
      <c r="G43" s="63"/>
      <c r="H43" s="63"/>
      <c r="I43" s="251" t="s">
        <v>54</v>
      </c>
      <c r="J43" s="252"/>
      <c r="K43" s="83"/>
      <c r="L43" s="86">
        <f>IF(K43&lt;0,"záporná hodnota!",IF(K43&gt;6,"mimo rozsah!",""))</f>
      </c>
    </row>
    <row r="44" spans="1:12" ht="21" customHeight="1" thickBot="1">
      <c r="A44" s="17" t="s">
        <v>17</v>
      </c>
      <c r="B44" s="239" t="s">
        <v>59</v>
      </c>
      <c r="C44" s="240"/>
      <c r="D44" s="240"/>
      <c r="E44" s="240"/>
      <c r="F44" s="65"/>
      <c r="G44" s="65"/>
      <c r="H44" s="65"/>
      <c r="I44" s="253" t="s">
        <v>55</v>
      </c>
      <c r="J44" s="246"/>
      <c r="K44" s="84"/>
      <c r="L44" s="86">
        <f>IF(K44&lt;0,"záporná hodnota!",IF(K44&gt;5,"mimo rozsah!",""))</f>
      </c>
    </row>
    <row r="45" spans="1:11" ht="21" customHeight="1" thickBot="1" thickTop="1">
      <c r="A45" s="241" t="s">
        <v>60</v>
      </c>
      <c r="B45" s="283"/>
      <c r="C45" s="283"/>
      <c r="D45" s="283"/>
      <c r="E45" s="66"/>
      <c r="F45" s="66"/>
      <c r="G45" s="66"/>
      <c r="H45" s="66"/>
      <c r="I45" s="67"/>
      <c r="J45" s="66"/>
      <c r="K45" s="68">
        <f>SUM(K25:K44)</f>
        <v>0</v>
      </c>
    </row>
    <row r="46" spans="1:11" ht="21" customHeight="1" thickBot="1" thickTop="1">
      <c r="A46" s="284" t="s">
        <v>61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6"/>
    </row>
    <row r="47" spans="1:11" ht="21.75" customHeight="1" thickBot="1">
      <c r="A47" s="69" t="s">
        <v>18</v>
      </c>
      <c r="B47" s="258" t="s">
        <v>62</v>
      </c>
      <c r="C47" s="259"/>
      <c r="D47" s="259"/>
      <c r="E47" s="70" t="s">
        <v>22</v>
      </c>
      <c r="F47" s="93"/>
      <c r="G47" s="71"/>
      <c r="H47" s="72" t="e">
        <f>F47/I25</f>
        <v>#DIV/0!</v>
      </c>
      <c r="I47" s="247" t="s">
        <v>54</v>
      </c>
      <c r="J47" s="248"/>
      <c r="K47" s="73" t="e">
        <f>IF(H47&lt;0.6005,6,IF(H47&lt;0.6505,5,IF(H47&lt;0.7005,4,IF(H47&lt;0.7505,3,IF(H47&lt;0.8005,2,IF(H47&lt;0.8505,1,0))))))</f>
        <v>#DIV/0!</v>
      </c>
    </row>
    <row r="48" spans="1:12" ht="21.75" customHeight="1" thickBot="1">
      <c r="A48" s="69" t="s">
        <v>19</v>
      </c>
      <c r="B48" s="258" t="s">
        <v>63</v>
      </c>
      <c r="C48" s="259"/>
      <c r="D48" s="259"/>
      <c r="E48" s="71"/>
      <c r="F48" s="74"/>
      <c r="G48" s="71"/>
      <c r="H48" s="75"/>
      <c r="I48" s="247" t="s">
        <v>56</v>
      </c>
      <c r="J48" s="248"/>
      <c r="K48" s="82"/>
      <c r="L48" s="86">
        <f>IF(K48&lt;0,"záporná hodnota!",IF(K48&gt;10,"mimo rozsah!",""))</f>
      </c>
    </row>
    <row r="49" spans="1:12" ht="21" customHeight="1" thickBot="1">
      <c r="A49" s="69" t="s">
        <v>20</v>
      </c>
      <c r="B49" s="258" t="s">
        <v>64</v>
      </c>
      <c r="C49" s="259"/>
      <c r="D49" s="259"/>
      <c r="E49" s="259"/>
      <c r="F49" s="63"/>
      <c r="G49" s="63"/>
      <c r="H49" s="76"/>
      <c r="I49" s="247" t="s">
        <v>53</v>
      </c>
      <c r="J49" s="248"/>
      <c r="K49" s="82"/>
      <c r="L49" s="86">
        <f>IF(K49&lt;0,"záporná hodnota!",IF(K49&gt;2,"mimo rozsah!",""))</f>
      </c>
    </row>
    <row r="50" spans="1:12" ht="21" customHeight="1" thickBot="1">
      <c r="A50" s="77" t="s">
        <v>21</v>
      </c>
      <c r="B50" s="239" t="s">
        <v>65</v>
      </c>
      <c r="C50" s="240"/>
      <c r="D50" s="240"/>
      <c r="E50" s="240"/>
      <c r="F50" s="65"/>
      <c r="G50" s="65"/>
      <c r="H50" s="65"/>
      <c r="I50" s="249" t="s">
        <v>54</v>
      </c>
      <c r="J50" s="242"/>
      <c r="K50" s="84"/>
      <c r="L50" s="86">
        <f>IF(K50&lt;0,"záporná hodnota!",IF(K50&gt;6,"mimo rozsah!",""))</f>
      </c>
    </row>
    <row r="51" spans="1:11" ht="21" customHeight="1" thickBot="1" thickTop="1">
      <c r="A51" s="292" t="s">
        <v>66</v>
      </c>
      <c r="B51" s="293"/>
      <c r="C51" s="293"/>
      <c r="D51" s="293"/>
      <c r="E51" s="293"/>
      <c r="F51" s="293"/>
      <c r="G51" s="293"/>
      <c r="H51" s="293"/>
      <c r="I51" s="293"/>
      <c r="J51" s="294"/>
      <c r="K51" s="78" t="e">
        <f>SUM(K47:K50)</f>
        <v>#DIV/0!</v>
      </c>
    </row>
    <row r="52" spans="1:11" ht="24" customHeight="1" thickBot="1" thickTop="1">
      <c r="A52" s="289" t="s">
        <v>67</v>
      </c>
      <c r="B52" s="290"/>
      <c r="C52" s="290"/>
      <c r="D52" s="290"/>
      <c r="E52" s="290"/>
      <c r="F52" s="290"/>
      <c r="G52" s="290"/>
      <c r="H52" s="290"/>
      <c r="I52" s="290"/>
      <c r="J52" s="291"/>
      <c r="K52" s="79" t="e">
        <f>K45-K51</f>
        <v>#DIV/0!</v>
      </c>
    </row>
    <row r="53" spans="1:11" ht="15" customHeight="1" thickTop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3"/>
    </row>
    <row r="54" spans="1:11" ht="1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3"/>
    </row>
    <row r="55" spans="1:11" ht="1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3"/>
    </row>
    <row r="56" spans="1:11" ht="1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3"/>
    </row>
    <row r="57" spans="1:11" ht="1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</row>
    <row r="58" spans="1:11" ht="1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3"/>
    </row>
    <row r="59" spans="1:11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3"/>
    </row>
    <row r="60" spans="1:11" ht="1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3"/>
    </row>
    <row r="61" spans="1:11" ht="15" customHeight="1">
      <c r="A61" s="41"/>
      <c r="B61" s="44"/>
      <c r="C61" s="42"/>
      <c r="D61" s="42"/>
      <c r="E61" s="45"/>
      <c r="F61" s="42"/>
      <c r="G61" s="42"/>
      <c r="H61" s="6"/>
      <c r="I61" s="6"/>
      <c r="J61" s="6"/>
      <c r="K61" s="43"/>
    </row>
    <row r="62" spans="1:11" ht="15" customHeight="1">
      <c r="A62" s="295"/>
      <c r="B62" s="295"/>
      <c r="C62" s="295"/>
      <c r="D62" s="4"/>
      <c r="E62" s="4"/>
      <c r="F62" s="4"/>
      <c r="G62" s="4"/>
      <c r="H62" s="288"/>
      <c r="I62" s="288"/>
      <c r="J62" s="288"/>
      <c r="K62" s="288"/>
    </row>
    <row r="63" spans="1:11" ht="15" customHeight="1">
      <c r="A63" s="287" t="s">
        <v>16</v>
      </c>
      <c r="B63" s="287"/>
      <c r="C63" s="287"/>
      <c r="D63" s="46"/>
      <c r="E63" s="4"/>
      <c r="F63" s="4"/>
      <c r="G63" s="47"/>
      <c r="H63" s="287" t="s">
        <v>68</v>
      </c>
      <c r="I63" s="263"/>
      <c r="J63" s="263"/>
      <c r="K63" s="263"/>
    </row>
    <row r="64" ht="15" customHeight="1"/>
    <row r="65" spans="1:11" ht="15" customHeight="1">
      <c r="A65" s="48"/>
      <c r="B65" s="48"/>
      <c r="C65" s="48"/>
      <c r="D65" s="46"/>
      <c r="E65" s="4"/>
      <c r="F65" s="4"/>
      <c r="G65" s="47"/>
      <c r="H65" s="48"/>
      <c r="I65" s="4"/>
      <c r="J65" s="4"/>
      <c r="K65" s="4"/>
    </row>
    <row r="66" spans="1:11" ht="15" customHeight="1">
      <c r="A66" s="48"/>
      <c r="B66" s="48"/>
      <c r="C66" s="48"/>
      <c r="D66" s="46"/>
      <c r="E66" s="4"/>
      <c r="F66" s="4"/>
      <c r="G66" s="47"/>
      <c r="H66" s="48"/>
      <c r="I66" s="4"/>
      <c r="J66" s="4"/>
      <c r="K66" s="4"/>
    </row>
    <row r="67" spans="1:11" ht="15" customHeight="1">
      <c r="A67" s="49"/>
      <c r="B67" s="3"/>
      <c r="C67" s="3"/>
      <c r="D67" s="4"/>
      <c r="E67" s="38"/>
      <c r="F67" s="4"/>
      <c r="G67" s="4"/>
      <c r="H67" s="3"/>
      <c r="I67" s="3"/>
      <c r="J67" s="3"/>
      <c r="K67" s="4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mergeCells count="75">
    <mergeCell ref="A63:C63"/>
    <mergeCell ref="H62:K62"/>
    <mergeCell ref="H63:K63"/>
    <mergeCell ref="B50:E50"/>
    <mergeCell ref="A52:J52"/>
    <mergeCell ref="A51:J51"/>
    <mergeCell ref="A62:C62"/>
    <mergeCell ref="I49:J49"/>
    <mergeCell ref="I50:J50"/>
    <mergeCell ref="J39:J40"/>
    <mergeCell ref="J35:J36"/>
    <mergeCell ref="J37:J38"/>
    <mergeCell ref="A41:K41"/>
    <mergeCell ref="B43:D43"/>
    <mergeCell ref="B44:E44"/>
    <mergeCell ref="A45:D45"/>
    <mergeCell ref="A46:K46"/>
    <mergeCell ref="I43:J43"/>
    <mergeCell ref="I44:J44"/>
    <mergeCell ref="I47:J47"/>
    <mergeCell ref="I48:J48"/>
    <mergeCell ref="K33:K34"/>
    <mergeCell ref="K39:K40"/>
    <mergeCell ref="I42:J42"/>
    <mergeCell ref="K35:K36"/>
    <mergeCell ref="K37:K38"/>
    <mergeCell ref="I33:I34"/>
    <mergeCell ref="J33:J34"/>
    <mergeCell ref="J25:J26"/>
    <mergeCell ref="K25:K26"/>
    <mergeCell ref="J27:J28"/>
    <mergeCell ref="K27:K28"/>
    <mergeCell ref="I31:I32"/>
    <mergeCell ref="K29:K30"/>
    <mergeCell ref="J29:J30"/>
    <mergeCell ref="J31:J32"/>
    <mergeCell ref="K31:K32"/>
    <mergeCell ref="A39:A40"/>
    <mergeCell ref="B25:F26"/>
    <mergeCell ref="B27:F28"/>
    <mergeCell ref="B29:F30"/>
    <mergeCell ref="B31:F32"/>
    <mergeCell ref="B33:F34"/>
    <mergeCell ref="B35:F36"/>
    <mergeCell ref="B37:F38"/>
    <mergeCell ref="B39:F40"/>
    <mergeCell ref="A31:A32"/>
    <mergeCell ref="A33:A34"/>
    <mergeCell ref="A35:A36"/>
    <mergeCell ref="A37:A38"/>
    <mergeCell ref="A25:A26"/>
    <mergeCell ref="A27:A28"/>
    <mergeCell ref="A29:A30"/>
    <mergeCell ref="K6:K7"/>
    <mergeCell ref="C7:G7"/>
    <mergeCell ref="A9:B9"/>
    <mergeCell ref="C9:G9"/>
    <mergeCell ref="C11:G11"/>
    <mergeCell ref="I25:I26"/>
    <mergeCell ref="I27:I28"/>
    <mergeCell ref="I29:I30"/>
    <mergeCell ref="A1:K1"/>
    <mergeCell ref="A2:K2"/>
    <mergeCell ref="A5:B5"/>
    <mergeCell ref="C5:G5"/>
    <mergeCell ref="B49:E49"/>
    <mergeCell ref="B47:D47"/>
    <mergeCell ref="B48:D48"/>
    <mergeCell ref="A13:B13"/>
    <mergeCell ref="C13:H13"/>
    <mergeCell ref="A15:B15"/>
    <mergeCell ref="C15:H15"/>
    <mergeCell ref="A17:B17"/>
    <mergeCell ref="C17:H17"/>
    <mergeCell ref="A19:D19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6"/>
  <dimension ref="A1:M68"/>
  <sheetViews>
    <sheetView zoomScale="75" zoomScaleNormal="75" workbookViewId="0" topLeftCell="A1">
      <selection activeCell="A1" sqref="A1:K1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2" ht="25.5" customHeight="1">
      <c r="A1" s="342" t="s">
        <v>24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96"/>
    </row>
    <row r="2" spans="1:12" ht="24" customHeight="1">
      <c r="A2" s="343" t="s">
        <v>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96"/>
    </row>
    <row r="3" spans="1:12" ht="6.75" customHeight="1">
      <c r="A3" s="97"/>
      <c r="B3" s="97"/>
      <c r="C3" s="97"/>
      <c r="D3" s="97"/>
      <c r="E3" s="97"/>
      <c r="F3" s="97"/>
      <c r="G3" s="97"/>
      <c r="H3" s="97"/>
      <c r="I3" s="98"/>
      <c r="J3" s="98"/>
      <c r="K3" s="98"/>
      <c r="L3" s="96"/>
    </row>
    <row r="4" spans="1:12" ht="6" customHeight="1" thickBot="1">
      <c r="A4" s="96"/>
      <c r="B4" s="96"/>
      <c r="C4" s="96"/>
      <c r="D4" s="96"/>
      <c r="E4" s="96"/>
      <c r="F4" s="96"/>
      <c r="G4" s="99"/>
      <c r="H4" s="96"/>
      <c r="I4" s="10"/>
      <c r="J4" s="10"/>
      <c r="K4" s="10"/>
      <c r="L4" s="96"/>
    </row>
    <row r="5" spans="1:12" ht="23.25" customHeight="1">
      <c r="A5" s="341" t="s">
        <v>25</v>
      </c>
      <c r="B5" s="341"/>
      <c r="C5" s="339" t="s">
        <v>71</v>
      </c>
      <c r="D5" s="340"/>
      <c r="E5" s="340"/>
      <c r="F5" s="340"/>
      <c r="G5" s="340"/>
      <c r="H5" s="12"/>
      <c r="I5" s="12"/>
      <c r="J5" s="12"/>
      <c r="K5" s="101" t="s">
        <v>26</v>
      </c>
      <c r="L5" s="96"/>
    </row>
    <row r="6" spans="1:13" ht="15" customHeight="1">
      <c r="A6" s="10"/>
      <c r="B6" s="10"/>
      <c r="C6" s="10"/>
      <c r="D6" s="10"/>
      <c r="E6" s="10"/>
      <c r="F6" s="10"/>
      <c r="G6" s="29"/>
      <c r="H6" s="10"/>
      <c r="I6" s="10"/>
      <c r="J6" s="10"/>
      <c r="K6" s="337" t="s">
        <v>75</v>
      </c>
      <c r="L6" s="24"/>
      <c r="M6" s="2"/>
    </row>
    <row r="7" spans="1:13" ht="21" customHeight="1" thickBot="1">
      <c r="A7" s="100" t="s">
        <v>0</v>
      </c>
      <c r="B7" s="30"/>
      <c r="C7" s="339" t="s">
        <v>23</v>
      </c>
      <c r="D7" s="340"/>
      <c r="E7" s="340"/>
      <c r="F7" s="340"/>
      <c r="G7" s="340"/>
      <c r="H7" s="12"/>
      <c r="I7" s="31"/>
      <c r="J7" s="31"/>
      <c r="K7" s="338"/>
      <c r="L7" s="24"/>
      <c r="M7" s="2"/>
    </row>
    <row r="8" spans="1:13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4"/>
      <c r="M8" s="2"/>
    </row>
    <row r="9" spans="1:13" ht="17.25" customHeight="1">
      <c r="A9" s="341" t="s">
        <v>1</v>
      </c>
      <c r="B9" s="341"/>
      <c r="C9" s="339" t="s">
        <v>72</v>
      </c>
      <c r="D9" s="339"/>
      <c r="E9" s="339"/>
      <c r="F9" s="339"/>
      <c r="G9" s="340"/>
      <c r="H9" s="12"/>
      <c r="I9" s="32"/>
      <c r="J9" s="32"/>
      <c r="K9" s="13"/>
      <c r="L9" s="24"/>
      <c r="M9" s="2"/>
    </row>
    <row r="10" spans="1:12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96"/>
    </row>
    <row r="11" spans="1:12" ht="15.75" customHeight="1">
      <c r="A11" s="100" t="s">
        <v>27</v>
      </c>
      <c r="B11" s="100"/>
      <c r="C11" s="339" t="s">
        <v>73</v>
      </c>
      <c r="D11" s="340"/>
      <c r="E11" s="340"/>
      <c r="F11" s="340"/>
      <c r="G11" s="340"/>
      <c r="H11" s="12"/>
      <c r="I11" s="16"/>
      <c r="J11" s="15"/>
      <c r="K11" s="16"/>
      <c r="L11" s="96"/>
    </row>
    <row r="12" spans="1:12" ht="9.75" customHeight="1">
      <c r="A12" s="10"/>
      <c r="B12" s="10"/>
      <c r="C12" s="10"/>
      <c r="D12" s="10"/>
      <c r="E12" s="102"/>
      <c r="F12" s="102"/>
      <c r="G12" s="102"/>
      <c r="H12" s="10"/>
      <c r="I12" s="18"/>
      <c r="J12" s="34"/>
      <c r="K12" s="10"/>
      <c r="L12" s="96"/>
    </row>
    <row r="13" spans="1:12" ht="18.75" customHeight="1">
      <c r="A13" s="341" t="s">
        <v>28</v>
      </c>
      <c r="B13" s="341"/>
      <c r="C13" s="344" t="s">
        <v>74</v>
      </c>
      <c r="D13" s="344"/>
      <c r="E13" s="344"/>
      <c r="F13" s="344"/>
      <c r="G13" s="345"/>
      <c r="H13" s="345"/>
      <c r="I13" s="19"/>
      <c r="J13" s="35"/>
      <c r="K13" s="12"/>
      <c r="L13" s="96"/>
    </row>
    <row r="14" spans="1:12" ht="11.25" customHeight="1">
      <c r="A14" s="103"/>
      <c r="B14" s="103"/>
      <c r="C14" s="103"/>
      <c r="D14" s="103"/>
      <c r="E14" s="103"/>
      <c r="F14" s="104"/>
      <c r="G14" s="104"/>
      <c r="H14" s="103"/>
      <c r="I14" s="18"/>
      <c r="J14" s="34"/>
      <c r="K14" s="10"/>
      <c r="L14" s="96"/>
    </row>
    <row r="15" spans="1:12" ht="18" customHeight="1">
      <c r="A15" s="341" t="s">
        <v>29</v>
      </c>
      <c r="B15" s="297"/>
      <c r="C15" s="346" t="s">
        <v>76</v>
      </c>
      <c r="D15" s="346"/>
      <c r="E15" s="346"/>
      <c r="F15" s="346"/>
      <c r="G15" s="347"/>
      <c r="H15" s="347"/>
      <c r="I15" s="20"/>
      <c r="J15" s="21"/>
      <c r="K15" s="21"/>
      <c r="L15" s="96"/>
    </row>
    <row r="16" spans="1:12" ht="11.25" customHeight="1">
      <c r="A16" s="10"/>
      <c r="B16" s="22"/>
      <c r="C16" s="22"/>
      <c r="D16" s="22"/>
      <c r="E16" s="22"/>
      <c r="F16" s="22"/>
      <c r="G16" s="105"/>
      <c r="H16" s="10"/>
      <c r="I16" s="18"/>
      <c r="J16" s="10"/>
      <c r="K16" s="10"/>
      <c r="L16" s="96"/>
    </row>
    <row r="17" spans="1:12" ht="18" customHeight="1">
      <c r="A17" s="341" t="s">
        <v>30</v>
      </c>
      <c r="B17" s="341"/>
      <c r="C17" s="348">
        <v>38319</v>
      </c>
      <c r="D17" s="349"/>
      <c r="E17" s="349"/>
      <c r="F17" s="350"/>
      <c r="G17" s="350"/>
      <c r="H17" s="350"/>
      <c r="I17" s="19"/>
      <c r="J17" s="12"/>
      <c r="K17" s="12"/>
      <c r="L17" s="96"/>
    </row>
    <row r="18" spans="1:12" ht="9.75" customHeight="1">
      <c r="A18" s="10"/>
      <c r="B18" s="10"/>
      <c r="C18" s="10"/>
      <c r="D18" s="10"/>
      <c r="E18" s="10"/>
      <c r="F18" s="10"/>
      <c r="G18" s="10"/>
      <c r="H18" s="10"/>
      <c r="I18" s="18"/>
      <c r="J18" s="23"/>
      <c r="K18" s="24"/>
      <c r="L18" s="96"/>
    </row>
    <row r="19" spans="1:12" ht="15" customHeight="1" thickBot="1">
      <c r="A19" s="351" t="s">
        <v>51</v>
      </c>
      <c r="B19" s="351"/>
      <c r="C19" s="351"/>
      <c r="D19" s="351"/>
      <c r="E19" s="106">
        <v>50</v>
      </c>
      <c r="F19" s="100" t="s">
        <v>31</v>
      </c>
      <c r="G19" s="26"/>
      <c r="H19" s="10"/>
      <c r="I19" s="107" t="s">
        <v>32</v>
      </c>
      <c r="J19" s="106">
        <v>5</v>
      </c>
      <c r="K19" s="39" t="s">
        <v>33</v>
      </c>
      <c r="L19" s="96"/>
    </row>
    <row r="20" spans="1:12" ht="15" customHeight="1" hidden="1" thickBot="1">
      <c r="A20" s="96"/>
      <c r="B20" s="7"/>
      <c r="C20" s="7"/>
      <c r="D20" s="7"/>
      <c r="E20" s="7"/>
      <c r="F20" s="7"/>
      <c r="G20" s="7"/>
      <c r="H20" s="7"/>
      <c r="I20" s="7"/>
      <c r="J20" s="7"/>
      <c r="K20" s="7"/>
      <c r="L20" s="96"/>
    </row>
    <row r="21" spans="1:12" ht="12.75" hidden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2.75" hidden="1">
      <c r="A22" s="96"/>
      <c r="B22" s="96"/>
      <c r="C22" s="96"/>
      <c r="D22" s="96"/>
      <c r="E22" s="96"/>
      <c r="F22" s="108"/>
      <c r="G22" s="96"/>
      <c r="H22" s="96"/>
      <c r="I22" s="96"/>
      <c r="J22" s="96"/>
      <c r="K22" s="96"/>
      <c r="L22" s="96"/>
    </row>
    <row r="23" spans="1:12" ht="12.75" customHeight="1" hidden="1" thickBo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28.5" customHeight="1" thickBot="1">
      <c r="A24" s="96"/>
      <c r="B24" s="96"/>
      <c r="C24" s="96"/>
      <c r="D24" s="96"/>
      <c r="E24" s="96"/>
      <c r="F24" s="96"/>
      <c r="G24" s="96"/>
      <c r="H24" s="109" t="s">
        <v>34</v>
      </c>
      <c r="I24" s="110" t="s">
        <v>3</v>
      </c>
      <c r="J24" s="111" t="s">
        <v>4</v>
      </c>
      <c r="K24" s="112" t="s">
        <v>5</v>
      </c>
      <c r="L24" s="96"/>
    </row>
    <row r="25" spans="1:12" ht="18.75" customHeight="1">
      <c r="A25" s="329" t="s">
        <v>6</v>
      </c>
      <c r="B25" s="331" t="s">
        <v>35</v>
      </c>
      <c r="C25" s="332"/>
      <c r="D25" s="332"/>
      <c r="E25" s="332"/>
      <c r="F25" s="333"/>
      <c r="G25" s="114" t="s">
        <v>46</v>
      </c>
      <c r="H25" s="115">
        <v>79.8</v>
      </c>
      <c r="I25" s="311">
        <f>SUM(H25:H26)/2</f>
        <v>76.19999999999999</v>
      </c>
      <c r="J25" s="311">
        <v>0.5</v>
      </c>
      <c r="K25" s="327">
        <f>I25*J25</f>
        <v>38.099999999999994</v>
      </c>
      <c r="L25" s="96"/>
    </row>
    <row r="26" spans="1:12" ht="18.75" customHeight="1" thickBot="1">
      <c r="A26" s="330"/>
      <c r="B26" s="334"/>
      <c r="C26" s="335"/>
      <c r="D26" s="335"/>
      <c r="E26" s="335"/>
      <c r="F26" s="336"/>
      <c r="G26" s="117" t="s">
        <v>47</v>
      </c>
      <c r="H26" s="118">
        <v>72.6</v>
      </c>
      <c r="I26" s="312"/>
      <c r="J26" s="312"/>
      <c r="K26" s="328"/>
      <c r="L26" s="96"/>
    </row>
    <row r="27" spans="1:12" ht="18.75" customHeight="1">
      <c r="A27" s="329" t="s">
        <v>7</v>
      </c>
      <c r="B27" s="331" t="s">
        <v>36</v>
      </c>
      <c r="C27" s="332"/>
      <c r="D27" s="332"/>
      <c r="E27" s="332"/>
      <c r="F27" s="333"/>
      <c r="G27" s="114" t="s">
        <v>44</v>
      </c>
      <c r="H27" s="115">
        <v>22.9</v>
      </c>
      <c r="I27" s="311">
        <f>SUM(H27:H28)/2</f>
        <v>18.799999999999997</v>
      </c>
      <c r="J27" s="311">
        <v>0.25</v>
      </c>
      <c r="K27" s="327">
        <f>I27*J27</f>
        <v>4.699999999999999</v>
      </c>
      <c r="L27" s="96"/>
    </row>
    <row r="28" spans="1:12" ht="18.75" customHeight="1" thickBot="1">
      <c r="A28" s="330"/>
      <c r="B28" s="334"/>
      <c r="C28" s="335"/>
      <c r="D28" s="335"/>
      <c r="E28" s="335"/>
      <c r="F28" s="336"/>
      <c r="G28" s="117" t="s">
        <v>45</v>
      </c>
      <c r="H28" s="118">
        <v>14.7</v>
      </c>
      <c r="I28" s="312"/>
      <c r="J28" s="312"/>
      <c r="K28" s="328"/>
      <c r="L28" s="96"/>
    </row>
    <row r="29" spans="1:12" ht="18.75" customHeight="1">
      <c r="A29" s="329" t="s">
        <v>8</v>
      </c>
      <c r="B29" s="331" t="s">
        <v>37</v>
      </c>
      <c r="C29" s="332"/>
      <c r="D29" s="332"/>
      <c r="E29" s="332"/>
      <c r="F29" s="333"/>
      <c r="G29" s="114" t="s">
        <v>44</v>
      </c>
      <c r="H29" s="115">
        <v>42</v>
      </c>
      <c r="I29" s="311">
        <f>SUM(H29:H30)/2</f>
        <v>41</v>
      </c>
      <c r="J29" s="311">
        <v>1</v>
      </c>
      <c r="K29" s="327">
        <f>I29*J29</f>
        <v>41</v>
      </c>
      <c r="L29" s="96"/>
    </row>
    <row r="30" spans="1:13" ht="18.75" customHeight="1" thickBot="1">
      <c r="A30" s="330"/>
      <c r="B30" s="334"/>
      <c r="C30" s="335"/>
      <c r="D30" s="335"/>
      <c r="E30" s="335"/>
      <c r="F30" s="336"/>
      <c r="G30" s="117" t="s">
        <v>45</v>
      </c>
      <c r="H30" s="119">
        <v>40</v>
      </c>
      <c r="I30" s="312"/>
      <c r="J30" s="312"/>
      <c r="K30" s="328"/>
      <c r="L30" s="96"/>
      <c r="M30" s="5"/>
    </row>
    <row r="31" spans="1:12" ht="18.75" customHeight="1">
      <c r="A31" s="329" t="s">
        <v>9</v>
      </c>
      <c r="B31" s="331" t="s">
        <v>38</v>
      </c>
      <c r="C31" s="332"/>
      <c r="D31" s="332"/>
      <c r="E31" s="332"/>
      <c r="F31" s="333"/>
      <c r="G31" s="114" t="s">
        <v>44</v>
      </c>
      <c r="H31" s="115">
        <v>15.5</v>
      </c>
      <c r="I31" s="311">
        <f>SUM(H31:H32)/2</f>
        <v>16.65</v>
      </c>
      <c r="J31" s="311">
        <v>1.5</v>
      </c>
      <c r="K31" s="327">
        <f>I31*J31</f>
        <v>24.974999999999998</v>
      </c>
      <c r="L31" s="96"/>
    </row>
    <row r="32" spans="1:12" ht="18.75" customHeight="1" thickBot="1">
      <c r="A32" s="330"/>
      <c r="B32" s="334"/>
      <c r="C32" s="335"/>
      <c r="D32" s="335"/>
      <c r="E32" s="335"/>
      <c r="F32" s="336"/>
      <c r="G32" s="117" t="s">
        <v>45</v>
      </c>
      <c r="H32" s="120">
        <v>17.8</v>
      </c>
      <c r="I32" s="312"/>
      <c r="J32" s="312"/>
      <c r="K32" s="328"/>
      <c r="L32" s="96"/>
    </row>
    <row r="33" spans="1:12" ht="18.75" customHeight="1">
      <c r="A33" s="329" t="s">
        <v>10</v>
      </c>
      <c r="B33" s="331" t="s">
        <v>39</v>
      </c>
      <c r="C33" s="332"/>
      <c r="D33" s="332"/>
      <c r="E33" s="332"/>
      <c r="F33" s="333"/>
      <c r="G33" s="114" t="s">
        <v>46</v>
      </c>
      <c r="H33" s="115">
        <v>18.9</v>
      </c>
      <c r="I33" s="311">
        <f>SUM(H33:H34)/2</f>
        <v>18.85</v>
      </c>
      <c r="J33" s="311">
        <v>1</v>
      </c>
      <c r="K33" s="327">
        <f>I33*J33</f>
        <v>18.85</v>
      </c>
      <c r="L33" s="96"/>
    </row>
    <row r="34" spans="1:12" ht="18.75" customHeight="1" thickBot="1">
      <c r="A34" s="330"/>
      <c r="B34" s="334"/>
      <c r="C34" s="335"/>
      <c r="D34" s="335"/>
      <c r="E34" s="335"/>
      <c r="F34" s="336"/>
      <c r="G34" s="117" t="s">
        <v>47</v>
      </c>
      <c r="H34" s="119">
        <v>18.8</v>
      </c>
      <c r="I34" s="312"/>
      <c r="J34" s="312"/>
      <c r="K34" s="328"/>
      <c r="L34" s="96"/>
    </row>
    <row r="35" spans="1:12" ht="18.75" customHeight="1">
      <c r="A35" s="329" t="s">
        <v>11</v>
      </c>
      <c r="B35" s="331" t="s">
        <v>40</v>
      </c>
      <c r="C35" s="332"/>
      <c r="D35" s="332"/>
      <c r="E35" s="332"/>
      <c r="F35" s="333"/>
      <c r="G35" s="114" t="s">
        <v>46</v>
      </c>
      <c r="H35" s="121">
        <v>9.4</v>
      </c>
      <c r="I35" s="116" t="s">
        <v>48</v>
      </c>
      <c r="J35" s="311">
        <v>1</v>
      </c>
      <c r="K35" s="327">
        <f>I36*J35</f>
        <v>19</v>
      </c>
      <c r="L35" s="96"/>
    </row>
    <row r="36" spans="1:12" ht="18.75" customHeight="1" thickBot="1">
      <c r="A36" s="330"/>
      <c r="B36" s="334"/>
      <c r="C36" s="335"/>
      <c r="D36" s="335"/>
      <c r="E36" s="335"/>
      <c r="F36" s="336"/>
      <c r="G36" s="117" t="s">
        <v>47</v>
      </c>
      <c r="H36" s="122">
        <v>9.6</v>
      </c>
      <c r="I36" s="123">
        <f>SUM(H35:H36)</f>
        <v>19</v>
      </c>
      <c r="J36" s="312"/>
      <c r="K36" s="328"/>
      <c r="L36" s="96"/>
    </row>
    <row r="37" spans="1:12" ht="18.75" customHeight="1">
      <c r="A37" s="329" t="s">
        <v>12</v>
      </c>
      <c r="B37" s="331" t="s">
        <v>41</v>
      </c>
      <c r="C37" s="332"/>
      <c r="D37" s="332"/>
      <c r="E37" s="332"/>
      <c r="F37" s="333"/>
      <c r="G37" s="114" t="s">
        <v>46</v>
      </c>
      <c r="H37" s="121">
        <v>9.9</v>
      </c>
      <c r="I37" s="116" t="s">
        <v>48</v>
      </c>
      <c r="J37" s="311">
        <v>1</v>
      </c>
      <c r="K37" s="327">
        <f>I38*J37</f>
        <v>19.8</v>
      </c>
      <c r="L37" s="96"/>
    </row>
    <row r="38" spans="1:12" ht="18.75" customHeight="1" thickBot="1">
      <c r="A38" s="330"/>
      <c r="B38" s="334"/>
      <c r="C38" s="335"/>
      <c r="D38" s="335"/>
      <c r="E38" s="335"/>
      <c r="F38" s="336"/>
      <c r="G38" s="117" t="s">
        <v>47</v>
      </c>
      <c r="H38" s="122">
        <v>9.9</v>
      </c>
      <c r="I38" s="123">
        <f>SUM(H37:H38)</f>
        <v>19.8</v>
      </c>
      <c r="J38" s="312"/>
      <c r="K38" s="328"/>
      <c r="L38" s="96"/>
    </row>
    <row r="39" spans="1:12" ht="27" customHeight="1">
      <c r="A39" s="329" t="s">
        <v>13</v>
      </c>
      <c r="B39" s="331" t="s">
        <v>42</v>
      </c>
      <c r="C39" s="332"/>
      <c r="D39" s="332"/>
      <c r="E39" s="332"/>
      <c r="F39" s="333"/>
      <c r="G39" s="124" t="s">
        <v>2</v>
      </c>
      <c r="H39" s="125">
        <v>3</v>
      </c>
      <c r="I39" s="126" t="s">
        <v>49</v>
      </c>
      <c r="J39" s="311">
        <v>2</v>
      </c>
      <c r="K39" s="327">
        <f>I40*J39</f>
        <v>5.5</v>
      </c>
      <c r="L39" s="96"/>
    </row>
    <row r="40" spans="1:12" ht="26.25" customHeight="1" thickBot="1">
      <c r="A40" s="330"/>
      <c r="B40" s="334"/>
      <c r="C40" s="335"/>
      <c r="D40" s="335"/>
      <c r="E40" s="335"/>
      <c r="F40" s="336"/>
      <c r="G40" s="127" t="s">
        <v>43</v>
      </c>
      <c r="H40" s="128">
        <v>0.25</v>
      </c>
      <c r="I40" s="129">
        <f>SUM(H39-H40)</f>
        <v>2.75</v>
      </c>
      <c r="J40" s="312"/>
      <c r="K40" s="328"/>
      <c r="L40" s="96"/>
    </row>
    <row r="41" spans="1:12" ht="20.25" customHeight="1" thickBot="1">
      <c r="A41" s="313" t="s">
        <v>52</v>
      </c>
      <c r="B41" s="314"/>
      <c r="C41" s="314"/>
      <c r="D41" s="314"/>
      <c r="E41" s="314"/>
      <c r="F41" s="314"/>
      <c r="G41" s="314"/>
      <c r="H41" s="314"/>
      <c r="I41" s="314"/>
      <c r="J41" s="314"/>
      <c r="K41" s="315"/>
      <c r="L41" s="96"/>
    </row>
    <row r="42" spans="1:12" ht="21" customHeight="1" thickBot="1">
      <c r="A42" s="130" t="s">
        <v>14</v>
      </c>
      <c r="B42" s="131" t="s">
        <v>57</v>
      </c>
      <c r="C42" s="132"/>
      <c r="D42" s="132"/>
      <c r="E42" s="132"/>
      <c r="F42" s="132"/>
      <c r="G42" s="133"/>
      <c r="H42" s="134"/>
      <c r="I42" s="323" t="s">
        <v>53</v>
      </c>
      <c r="J42" s="324"/>
      <c r="K42" s="135">
        <v>2</v>
      </c>
      <c r="L42" s="86">
        <f>IF(K42&lt;0,"záporná hodnota!",IF(K42&gt;2,"mimo rozsah!",""))</f>
      </c>
    </row>
    <row r="43" spans="1:12" ht="21" customHeight="1" thickBot="1">
      <c r="A43" s="130" t="s">
        <v>15</v>
      </c>
      <c r="B43" s="316" t="s">
        <v>58</v>
      </c>
      <c r="C43" s="317"/>
      <c r="D43" s="317"/>
      <c r="E43" s="132"/>
      <c r="F43" s="132"/>
      <c r="G43" s="133"/>
      <c r="H43" s="133"/>
      <c r="I43" s="323" t="s">
        <v>54</v>
      </c>
      <c r="J43" s="324"/>
      <c r="K43" s="136">
        <v>6</v>
      </c>
      <c r="L43" s="86">
        <f>IF(K43&lt;0,"záporná hodnota!",IF(K43&gt;6,"mimo rozsah!",""))</f>
      </c>
    </row>
    <row r="44" spans="1:12" ht="21" customHeight="1" thickBot="1">
      <c r="A44" s="113" t="s">
        <v>17</v>
      </c>
      <c r="B44" s="298" t="s">
        <v>59</v>
      </c>
      <c r="C44" s="299"/>
      <c r="D44" s="299"/>
      <c r="E44" s="299"/>
      <c r="F44" s="137"/>
      <c r="G44" s="137"/>
      <c r="H44" s="137"/>
      <c r="I44" s="325" t="s">
        <v>55</v>
      </c>
      <c r="J44" s="326"/>
      <c r="K44" s="138">
        <v>5</v>
      </c>
      <c r="L44" s="86">
        <f>IF(K44&lt;0,"záporná hodnota!",IF(K44&gt;5,"mimo rozsah!",""))</f>
      </c>
    </row>
    <row r="45" spans="1:12" ht="21" customHeight="1" thickBot="1" thickTop="1">
      <c r="A45" s="318" t="s">
        <v>60</v>
      </c>
      <c r="B45" s="319"/>
      <c r="C45" s="319"/>
      <c r="D45" s="319"/>
      <c r="E45" s="139"/>
      <c r="F45" s="139"/>
      <c r="G45" s="139"/>
      <c r="H45" s="139"/>
      <c r="I45" s="140"/>
      <c r="J45" s="139"/>
      <c r="K45" s="141">
        <f>SUM(K25:K44)</f>
        <v>184.925</v>
      </c>
      <c r="L45" s="96"/>
    </row>
    <row r="46" spans="1:12" ht="21" customHeight="1" thickBot="1" thickTop="1">
      <c r="A46" s="320" t="s">
        <v>61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2"/>
      <c r="L46" s="96"/>
    </row>
    <row r="47" spans="1:12" ht="21.75" customHeight="1" thickBot="1">
      <c r="A47" s="142" t="s">
        <v>18</v>
      </c>
      <c r="B47" s="316" t="s">
        <v>62</v>
      </c>
      <c r="C47" s="317"/>
      <c r="D47" s="317"/>
      <c r="E47" s="143" t="s">
        <v>22</v>
      </c>
      <c r="F47" s="144">
        <v>64.9</v>
      </c>
      <c r="G47" s="145"/>
      <c r="H47" s="146">
        <f>F47/I25</f>
        <v>0.851706036745407</v>
      </c>
      <c r="I47" s="307" t="s">
        <v>54</v>
      </c>
      <c r="J47" s="308"/>
      <c r="K47" s="73">
        <f>IF(H47&lt;0.6005,6,IF(H47&lt;0.6505,5,IF(H47&lt;0.7005,4,IF(H47&lt;0.7505,3,IF(H47&lt;0.8005,2,IF(H47&lt;0.8505,1,0))))))</f>
        <v>0</v>
      </c>
      <c r="L47" s="96"/>
    </row>
    <row r="48" spans="1:12" ht="21.75" customHeight="1" thickBot="1">
      <c r="A48" s="142" t="s">
        <v>19</v>
      </c>
      <c r="B48" s="316" t="s">
        <v>63</v>
      </c>
      <c r="C48" s="317"/>
      <c r="D48" s="317"/>
      <c r="E48" s="145"/>
      <c r="F48" s="147"/>
      <c r="G48" s="145"/>
      <c r="H48" s="148"/>
      <c r="I48" s="307" t="s">
        <v>56</v>
      </c>
      <c r="J48" s="308"/>
      <c r="K48" s="135">
        <v>0</v>
      </c>
      <c r="L48" s="86">
        <f>IF(K48&lt;0,"záporná hodnota!",IF(K48&gt;10,"mimo rozsah!",""))</f>
      </c>
    </row>
    <row r="49" spans="1:12" ht="21" customHeight="1" thickBot="1">
      <c r="A49" s="142" t="s">
        <v>20</v>
      </c>
      <c r="B49" s="316" t="s">
        <v>64</v>
      </c>
      <c r="C49" s="317"/>
      <c r="D49" s="317"/>
      <c r="E49" s="317"/>
      <c r="F49" s="133"/>
      <c r="G49" s="133"/>
      <c r="H49" s="149"/>
      <c r="I49" s="307" t="s">
        <v>53</v>
      </c>
      <c r="J49" s="308"/>
      <c r="K49" s="135">
        <v>-2</v>
      </c>
      <c r="L49" s="86" t="str">
        <f>IF(K49&lt;0,"záporná hodnota!",IF(K49&gt;2,"mimo rozsah!",""))</f>
        <v>záporná hodnota!</v>
      </c>
    </row>
    <row r="50" spans="1:12" ht="21" customHeight="1" thickBot="1">
      <c r="A50" s="150" t="s">
        <v>21</v>
      </c>
      <c r="B50" s="298" t="s">
        <v>65</v>
      </c>
      <c r="C50" s="299"/>
      <c r="D50" s="299"/>
      <c r="E50" s="299"/>
      <c r="F50" s="137"/>
      <c r="G50" s="137"/>
      <c r="H50" s="137"/>
      <c r="I50" s="309" t="s">
        <v>54</v>
      </c>
      <c r="J50" s="310"/>
      <c r="K50" s="138">
        <v>7</v>
      </c>
      <c r="L50" s="86" t="str">
        <f>IF(K50&lt;0,"záporná hodnota!",IF(K50&gt;6,"mimo rozsah!",""))</f>
        <v>mimo rozsah!</v>
      </c>
    </row>
    <row r="51" spans="1:12" ht="21" customHeight="1" thickBot="1" thickTop="1">
      <c r="A51" s="303" t="s">
        <v>66</v>
      </c>
      <c r="B51" s="304"/>
      <c r="C51" s="304"/>
      <c r="D51" s="304"/>
      <c r="E51" s="304"/>
      <c r="F51" s="304"/>
      <c r="G51" s="304"/>
      <c r="H51" s="304"/>
      <c r="I51" s="304"/>
      <c r="J51" s="305"/>
      <c r="K51" s="151">
        <f>SUM(K47:K50)</f>
        <v>5</v>
      </c>
      <c r="L51" s="96"/>
    </row>
    <row r="52" spans="1:12" ht="24" customHeight="1" thickBot="1" thickTop="1">
      <c r="A52" s="300" t="s">
        <v>67</v>
      </c>
      <c r="B52" s="301"/>
      <c r="C52" s="301"/>
      <c r="D52" s="301"/>
      <c r="E52" s="301"/>
      <c r="F52" s="301"/>
      <c r="G52" s="301"/>
      <c r="H52" s="301"/>
      <c r="I52" s="301"/>
      <c r="J52" s="302"/>
      <c r="K52" s="152">
        <f>K45-K51</f>
        <v>179.925</v>
      </c>
      <c r="L52" s="96"/>
    </row>
    <row r="53" spans="1:12" ht="15" customHeight="1" thickTop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5"/>
      <c r="L53" s="96"/>
    </row>
    <row r="54" spans="1:12" ht="15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5"/>
      <c r="L54" s="96"/>
    </row>
    <row r="55" spans="1:12" ht="1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5"/>
      <c r="L55" s="96"/>
    </row>
    <row r="56" spans="1:12" ht="15" customHeight="1">
      <c r="A56" s="153"/>
      <c r="B56" s="154"/>
      <c r="C56" s="154"/>
      <c r="D56" s="154"/>
      <c r="E56" s="154"/>
      <c r="F56" s="154"/>
      <c r="G56" s="154"/>
      <c r="H56" s="154"/>
      <c r="I56" s="154"/>
      <c r="J56" s="154"/>
      <c r="K56" s="155"/>
      <c r="L56" s="96"/>
    </row>
    <row r="57" spans="1:12" ht="1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96"/>
    </row>
    <row r="58" spans="1:12" ht="15" customHeigh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5"/>
      <c r="L58" s="96"/>
    </row>
    <row r="59" spans="1:12" ht="1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5"/>
      <c r="L59" s="96"/>
    </row>
    <row r="60" spans="1:12" ht="15" customHeight="1">
      <c r="A60" s="153"/>
      <c r="B60" s="154"/>
      <c r="C60" s="154"/>
      <c r="D60" s="154"/>
      <c r="E60" s="154"/>
      <c r="F60" s="154"/>
      <c r="G60" s="154"/>
      <c r="H60" s="154"/>
      <c r="I60" s="154"/>
      <c r="J60" s="154"/>
      <c r="K60" s="155"/>
      <c r="L60" s="96"/>
    </row>
    <row r="61" spans="1:12" ht="15" customHeight="1">
      <c r="A61" s="153"/>
      <c r="B61" s="156"/>
      <c r="C61" s="154"/>
      <c r="D61" s="154"/>
      <c r="E61" s="157"/>
      <c r="F61" s="154"/>
      <c r="G61" s="154"/>
      <c r="H61" s="158"/>
      <c r="I61" s="158"/>
      <c r="J61" s="158"/>
      <c r="K61" s="155"/>
      <c r="L61" s="96"/>
    </row>
    <row r="62" spans="1:12" ht="15" customHeight="1">
      <c r="A62" s="306" t="s">
        <v>70</v>
      </c>
      <c r="B62" s="306"/>
      <c r="C62" s="306"/>
      <c r="D62" s="10"/>
      <c r="E62" s="10"/>
      <c r="F62" s="10"/>
      <c r="G62" s="10"/>
      <c r="H62" s="296"/>
      <c r="I62" s="296"/>
      <c r="J62" s="296"/>
      <c r="K62" s="296"/>
      <c r="L62" s="96"/>
    </row>
    <row r="63" spans="1:12" ht="15" customHeight="1">
      <c r="A63" s="287" t="s">
        <v>16</v>
      </c>
      <c r="B63" s="287"/>
      <c r="C63" s="287"/>
      <c r="D63" s="159"/>
      <c r="E63" s="10"/>
      <c r="F63" s="10"/>
      <c r="G63" s="18"/>
      <c r="H63" s="287" t="s">
        <v>68</v>
      </c>
      <c r="I63" s="297"/>
      <c r="J63" s="297"/>
      <c r="K63" s="297"/>
      <c r="L63" s="96"/>
    </row>
    <row r="64" spans="1:12" ht="1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2" ht="15" customHeight="1">
      <c r="A65" s="48"/>
      <c r="B65" s="48"/>
      <c r="C65" s="48"/>
      <c r="D65" s="159"/>
      <c r="E65" s="10"/>
      <c r="F65" s="10"/>
      <c r="G65" s="18"/>
      <c r="H65" s="48"/>
      <c r="I65" s="10"/>
      <c r="J65" s="10"/>
      <c r="K65" s="10"/>
      <c r="L65" s="96"/>
    </row>
    <row r="66" spans="1:12" ht="15" customHeight="1">
      <c r="A66" s="48"/>
      <c r="B66" s="48"/>
      <c r="C66" s="48"/>
      <c r="D66" s="159"/>
      <c r="E66" s="10"/>
      <c r="F66" s="10"/>
      <c r="G66" s="18"/>
      <c r="H66" s="48"/>
      <c r="I66" s="10"/>
      <c r="J66" s="10"/>
      <c r="K66" s="10"/>
      <c r="L66" s="96"/>
    </row>
    <row r="67" spans="1:12" ht="15" customHeight="1">
      <c r="A67" s="49" t="s">
        <v>69</v>
      </c>
      <c r="B67" s="160"/>
      <c r="C67" s="160"/>
      <c r="D67" s="10"/>
      <c r="E67" s="105"/>
      <c r="F67" s="10"/>
      <c r="G67" s="10"/>
      <c r="H67" s="160"/>
      <c r="I67" s="160"/>
      <c r="J67" s="160"/>
      <c r="K67" s="10"/>
      <c r="L67" s="96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 sheet="1" objects="1" scenarios="1"/>
  <mergeCells count="75">
    <mergeCell ref="B49:E49"/>
    <mergeCell ref="B47:D47"/>
    <mergeCell ref="B48:D48"/>
    <mergeCell ref="A13:B13"/>
    <mergeCell ref="C13:H13"/>
    <mergeCell ref="A15:B15"/>
    <mergeCell ref="C15:H15"/>
    <mergeCell ref="A17:B17"/>
    <mergeCell ref="C17:H17"/>
    <mergeCell ref="A19:D19"/>
    <mergeCell ref="A1:K1"/>
    <mergeCell ref="A2:K2"/>
    <mergeCell ref="A5:B5"/>
    <mergeCell ref="C5:G5"/>
    <mergeCell ref="C11:G11"/>
    <mergeCell ref="I25:I26"/>
    <mergeCell ref="I27:I28"/>
    <mergeCell ref="I29:I30"/>
    <mergeCell ref="K6:K7"/>
    <mergeCell ref="C7:G7"/>
    <mergeCell ref="A9:B9"/>
    <mergeCell ref="C9:G9"/>
    <mergeCell ref="A33:A34"/>
    <mergeCell ref="A35:A36"/>
    <mergeCell ref="A37:A38"/>
    <mergeCell ref="A25:A26"/>
    <mergeCell ref="A27:A28"/>
    <mergeCell ref="A29:A30"/>
    <mergeCell ref="A39:A40"/>
    <mergeCell ref="B25:F26"/>
    <mergeCell ref="B27:F28"/>
    <mergeCell ref="B29:F30"/>
    <mergeCell ref="B31:F32"/>
    <mergeCell ref="B33:F34"/>
    <mergeCell ref="B35:F36"/>
    <mergeCell ref="B37:F38"/>
    <mergeCell ref="B39:F40"/>
    <mergeCell ref="A31:A32"/>
    <mergeCell ref="I31:I32"/>
    <mergeCell ref="K29:K30"/>
    <mergeCell ref="J29:J30"/>
    <mergeCell ref="J31:J32"/>
    <mergeCell ref="K31:K32"/>
    <mergeCell ref="J25:J26"/>
    <mergeCell ref="K25:K26"/>
    <mergeCell ref="J27:J28"/>
    <mergeCell ref="K27:K28"/>
    <mergeCell ref="K33:K34"/>
    <mergeCell ref="K39:K40"/>
    <mergeCell ref="I42:J42"/>
    <mergeCell ref="K35:K36"/>
    <mergeCell ref="K37:K38"/>
    <mergeCell ref="I33:I34"/>
    <mergeCell ref="J33:J34"/>
    <mergeCell ref="I43:J43"/>
    <mergeCell ref="I44:J44"/>
    <mergeCell ref="I47:J47"/>
    <mergeCell ref="I48:J48"/>
    <mergeCell ref="I49:J49"/>
    <mergeCell ref="I50:J50"/>
    <mergeCell ref="J39:J40"/>
    <mergeCell ref="J35:J36"/>
    <mergeCell ref="J37:J38"/>
    <mergeCell ref="A41:K41"/>
    <mergeCell ref="B43:D43"/>
    <mergeCell ref="B44:E44"/>
    <mergeCell ref="A45:D45"/>
    <mergeCell ref="A46:K46"/>
    <mergeCell ref="A63:C63"/>
    <mergeCell ref="H62:K62"/>
    <mergeCell ref="H63:K63"/>
    <mergeCell ref="B50:E50"/>
    <mergeCell ref="A52:J52"/>
    <mergeCell ref="A51:J51"/>
    <mergeCell ref="A62:C62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8"/>
  <dimension ref="A1:M68"/>
  <sheetViews>
    <sheetView zoomScale="75" zoomScaleNormal="75" workbookViewId="0" topLeftCell="A1">
      <selection activeCell="A1" sqref="A1:K1"/>
    </sheetView>
  </sheetViews>
  <sheetFormatPr defaultColWidth="9.00390625" defaultRowHeight="12.75"/>
  <cols>
    <col min="2" max="2" width="19.125" style="0" customWidth="1"/>
    <col min="3" max="3" width="11.125" style="0" customWidth="1"/>
    <col min="4" max="4" width="10.00390625" style="0" customWidth="1"/>
    <col min="5" max="5" width="11.00390625" style="0" customWidth="1"/>
    <col min="6" max="6" width="9.625" style="0" customWidth="1"/>
    <col min="7" max="7" width="12.125" style="0" customWidth="1"/>
    <col min="8" max="8" width="10.75390625" style="0" customWidth="1"/>
    <col min="9" max="9" width="9.875" style="0" customWidth="1"/>
    <col min="10" max="10" width="10.75390625" style="0" customWidth="1"/>
    <col min="11" max="11" width="14.625" style="0" customWidth="1"/>
    <col min="12" max="12" width="1.75390625" style="0" customWidth="1"/>
    <col min="13" max="13" width="5.875" style="0" customWidth="1"/>
  </cols>
  <sheetData>
    <row r="1" spans="1:12" ht="25.5" customHeight="1">
      <c r="A1" s="395" t="s">
        <v>24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186"/>
    </row>
    <row r="2" spans="1:12" ht="24" customHeight="1">
      <c r="A2" s="396" t="s">
        <v>50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186"/>
    </row>
    <row r="3" spans="1:12" ht="6.75" customHeight="1">
      <c r="A3" s="187"/>
      <c r="B3" s="187"/>
      <c r="C3" s="187"/>
      <c r="D3" s="187"/>
      <c r="E3" s="187"/>
      <c r="F3" s="187"/>
      <c r="G3" s="187"/>
      <c r="H3" s="187"/>
      <c r="I3" s="188"/>
      <c r="J3" s="188"/>
      <c r="K3" s="188"/>
      <c r="L3" s="186"/>
    </row>
    <row r="4" spans="1:12" ht="6" customHeight="1" thickBot="1">
      <c r="A4" s="186"/>
      <c r="B4" s="186"/>
      <c r="C4" s="186"/>
      <c r="D4" s="186"/>
      <c r="E4" s="186"/>
      <c r="F4" s="186"/>
      <c r="G4" s="189"/>
      <c r="H4" s="186"/>
      <c r="I4" s="161"/>
      <c r="J4" s="161"/>
      <c r="K4" s="161"/>
      <c r="L4" s="186"/>
    </row>
    <row r="5" spans="1:12" ht="23.25" customHeight="1">
      <c r="A5" s="394" t="s">
        <v>25</v>
      </c>
      <c r="B5" s="394"/>
      <c r="C5" s="392"/>
      <c r="D5" s="393"/>
      <c r="E5" s="393"/>
      <c r="F5" s="393"/>
      <c r="G5" s="393"/>
      <c r="H5" s="162"/>
      <c r="I5" s="162"/>
      <c r="J5" s="162"/>
      <c r="K5" s="191" t="s">
        <v>26</v>
      </c>
      <c r="L5" s="186"/>
    </row>
    <row r="6" spans="1:13" ht="15" customHeight="1">
      <c r="A6" s="161"/>
      <c r="B6" s="161"/>
      <c r="C6" s="161"/>
      <c r="D6" s="161"/>
      <c r="E6" s="161"/>
      <c r="F6" s="161"/>
      <c r="G6" s="163"/>
      <c r="H6" s="161"/>
      <c r="I6" s="161"/>
      <c r="J6" s="161"/>
      <c r="K6" s="390"/>
      <c r="L6" s="179"/>
      <c r="M6" s="2"/>
    </row>
    <row r="7" spans="1:13" ht="21" customHeight="1" thickBot="1">
      <c r="A7" s="190" t="s">
        <v>0</v>
      </c>
      <c r="B7" s="164"/>
      <c r="C7" s="392"/>
      <c r="D7" s="393"/>
      <c r="E7" s="393"/>
      <c r="F7" s="393"/>
      <c r="G7" s="393"/>
      <c r="H7" s="162"/>
      <c r="I7" s="165"/>
      <c r="J7" s="165"/>
      <c r="K7" s="391"/>
      <c r="L7" s="179"/>
      <c r="M7" s="2"/>
    </row>
    <row r="8" spans="1:13" ht="1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79"/>
      <c r="M8" s="2"/>
    </row>
    <row r="9" spans="1:13" ht="17.25" customHeight="1">
      <c r="A9" s="394" t="s">
        <v>1</v>
      </c>
      <c r="B9" s="394"/>
      <c r="C9" s="392"/>
      <c r="D9" s="392"/>
      <c r="E9" s="392"/>
      <c r="F9" s="392"/>
      <c r="G9" s="393"/>
      <c r="H9" s="162"/>
      <c r="I9" s="166"/>
      <c r="J9" s="166"/>
      <c r="K9" s="167"/>
      <c r="L9" s="179"/>
      <c r="M9" s="2"/>
    </row>
    <row r="10" spans="1:12" ht="1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8"/>
      <c r="L10" s="186"/>
    </row>
    <row r="11" spans="1:12" ht="15.75" customHeight="1">
      <c r="A11" s="190" t="s">
        <v>27</v>
      </c>
      <c r="B11" s="190"/>
      <c r="C11" s="392"/>
      <c r="D11" s="393"/>
      <c r="E11" s="393"/>
      <c r="F11" s="393"/>
      <c r="G11" s="393"/>
      <c r="H11" s="162"/>
      <c r="I11" s="169"/>
      <c r="J11" s="170"/>
      <c r="K11" s="169"/>
      <c r="L11" s="186"/>
    </row>
    <row r="12" spans="1:12" ht="9.75" customHeight="1">
      <c r="A12" s="161"/>
      <c r="B12" s="161"/>
      <c r="C12" s="161"/>
      <c r="D12" s="161"/>
      <c r="E12" s="192"/>
      <c r="F12" s="192"/>
      <c r="G12" s="192"/>
      <c r="H12" s="161"/>
      <c r="I12" s="171"/>
      <c r="J12" s="172"/>
      <c r="K12" s="161"/>
      <c r="L12" s="186"/>
    </row>
    <row r="13" spans="1:12" ht="18.75" customHeight="1">
      <c r="A13" s="394" t="s">
        <v>28</v>
      </c>
      <c r="B13" s="394"/>
      <c r="C13" s="397"/>
      <c r="D13" s="397"/>
      <c r="E13" s="397"/>
      <c r="F13" s="397"/>
      <c r="G13" s="398"/>
      <c r="H13" s="398"/>
      <c r="I13" s="173"/>
      <c r="J13" s="174"/>
      <c r="K13" s="162"/>
      <c r="L13" s="186"/>
    </row>
    <row r="14" spans="1:12" ht="11.25" customHeight="1">
      <c r="A14" s="193"/>
      <c r="B14" s="193"/>
      <c r="C14" s="193"/>
      <c r="D14" s="193"/>
      <c r="E14" s="193"/>
      <c r="F14" s="194"/>
      <c r="G14" s="194"/>
      <c r="H14" s="193"/>
      <c r="I14" s="171"/>
      <c r="J14" s="172"/>
      <c r="K14" s="161"/>
      <c r="L14" s="186"/>
    </row>
    <row r="15" spans="1:12" ht="18" customHeight="1">
      <c r="A15" s="394" t="s">
        <v>29</v>
      </c>
      <c r="B15" s="354"/>
      <c r="C15" s="399"/>
      <c r="D15" s="399"/>
      <c r="E15" s="399"/>
      <c r="F15" s="399"/>
      <c r="G15" s="400"/>
      <c r="H15" s="400"/>
      <c r="I15" s="175"/>
      <c r="J15" s="176"/>
      <c r="K15" s="176"/>
      <c r="L15" s="186"/>
    </row>
    <row r="16" spans="1:12" ht="11.25" customHeight="1">
      <c r="A16" s="161"/>
      <c r="B16" s="177"/>
      <c r="C16" s="177"/>
      <c r="D16" s="177"/>
      <c r="E16" s="177"/>
      <c r="F16" s="177"/>
      <c r="G16" s="195"/>
      <c r="H16" s="161"/>
      <c r="I16" s="171"/>
      <c r="J16" s="161"/>
      <c r="K16" s="161"/>
      <c r="L16" s="186"/>
    </row>
    <row r="17" spans="1:12" ht="18" customHeight="1">
      <c r="A17" s="394" t="s">
        <v>30</v>
      </c>
      <c r="B17" s="394"/>
      <c r="C17" s="401"/>
      <c r="D17" s="402"/>
      <c r="E17" s="402"/>
      <c r="F17" s="403"/>
      <c r="G17" s="403"/>
      <c r="H17" s="403"/>
      <c r="I17" s="173"/>
      <c r="J17" s="162"/>
      <c r="K17" s="162"/>
      <c r="L17" s="186"/>
    </row>
    <row r="18" spans="1:12" ht="9.75" customHeight="1">
      <c r="A18" s="161"/>
      <c r="B18" s="161"/>
      <c r="C18" s="161"/>
      <c r="D18" s="161"/>
      <c r="E18" s="161"/>
      <c r="F18" s="161"/>
      <c r="G18" s="161"/>
      <c r="H18" s="161"/>
      <c r="I18" s="171"/>
      <c r="J18" s="178"/>
      <c r="K18" s="179"/>
      <c r="L18" s="186"/>
    </row>
    <row r="19" spans="1:12" ht="15" customHeight="1" thickBot="1">
      <c r="A19" s="404" t="s">
        <v>51</v>
      </c>
      <c r="B19" s="404"/>
      <c r="C19" s="404"/>
      <c r="D19" s="404"/>
      <c r="E19" s="196"/>
      <c r="F19" s="190" t="s">
        <v>31</v>
      </c>
      <c r="G19" s="161"/>
      <c r="H19" s="161"/>
      <c r="I19" s="197" t="s">
        <v>32</v>
      </c>
      <c r="J19" s="196"/>
      <c r="K19" s="180" t="s">
        <v>33</v>
      </c>
      <c r="L19" s="186"/>
    </row>
    <row r="20" spans="1:12" ht="15" customHeight="1" hidden="1" thickBot="1">
      <c r="A20" s="186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6"/>
    </row>
    <row r="21" spans="1:12" ht="12.75" hidden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1:12" ht="12.75" hidden="1">
      <c r="A22" s="186"/>
      <c r="B22" s="186"/>
      <c r="C22" s="186"/>
      <c r="D22" s="186"/>
      <c r="E22" s="186"/>
      <c r="F22" s="198"/>
      <c r="G22" s="186"/>
      <c r="H22" s="186"/>
      <c r="I22" s="186"/>
      <c r="J22" s="186"/>
      <c r="K22" s="186"/>
      <c r="L22" s="186"/>
    </row>
    <row r="23" spans="1:12" ht="12.75" customHeight="1" hidden="1" thickBo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ht="28.5" customHeight="1" thickBot="1">
      <c r="A24" s="186"/>
      <c r="B24" s="186"/>
      <c r="C24" s="186"/>
      <c r="D24" s="186"/>
      <c r="E24" s="186"/>
      <c r="F24" s="186"/>
      <c r="G24" s="186"/>
      <c r="H24" s="199" t="s">
        <v>34</v>
      </c>
      <c r="I24" s="200" t="s">
        <v>3</v>
      </c>
      <c r="J24" s="201" t="s">
        <v>4</v>
      </c>
      <c r="K24" s="202" t="s">
        <v>5</v>
      </c>
      <c r="L24" s="186"/>
    </row>
    <row r="25" spans="1:12" ht="18.75" customHeight="1">
      <c r="A25" s="382" t="s">
        <v>6</v>
      </c>
      <c r="B25" s="384" t="s">
        <v>35</v>
      </c>
      <c r="C25" s="385"/>
      <c r="D25" s="385"/>
      <c r="E25" s="385"/>
      <c r="F25" s="386"/>
      <c r="G25" s="204" t="s">
        <v>46</v>
      </c>
      <c r="H25" s="115"/>
      <c r="I25" s="368"/>
      <c r="J25" s="368">
        <v>0.5</v>
      </c>
      <c r="K25" s="380"/>
      <c r="L25" s="186"/>
    </row>
    <row r="26" spans="1:12" ht="18.75" customHeight="1" thickBot="1">
      <c r="A26" s="383"/>
      <c r="B26" s="387"/>
      <c r="C26" s="388"/>
      <c r="D26" s="388"/>
      <c r="E26" s="388"/>
      <c r="F26" s="389"/>
      <c r="G26" s="206" t="s">
        <v>47</v>
      </c>
      <c r="H26" s="118"/>
      <c r="I26" s="369"/>
      <c r="J26" s="369"/>
      <c r="K26" s="381"/>
      <c r="L26" s="186"/>
    </row>
    <row r="27" spans="1:12" ht="18.75" customHeight="1">
      <c r="A27" s="382" t="s">
        <v>7</v>
      </c>
      <c r="B27" s="384" t="s">
        <v>36</v>
      </c>
      <c r="C27" s="385"/>
      <c r="D27" s="385"/>
      <c r="E27" s="385"/>
      <c r="F27" s="386"/>
      <c r="G27" s="204" t="s">
        <v>44</v>
      </c>
      <c r="H27" s="115"/>
      <c r="I27" s="368"/>
      <c r="J27" s="368">
        <v>0.25</v>
      </c>
      <c r="K27" s="380"/>
      <c r="L27" s="186"/>
    </row>
    <row r="28" spans="1:12" ht="18.75" customHeight="1" thickBot="1">
      <c r="A28" s="383"/>
      <c r="B28" s="387"/>
      <c r="C28" s="388"/>
      <c r="D28" s="388"/>
      <c r="E28" s="388"/>
      <c r="F28" s="389"/>
      <c r="G28" s="206" t="s">
        <v>45</v>
      </c>
      <c r="H28" s="118"/>
      <c r="I28" s="369"/>
      <c r="J28" s="369"/>
      <c r="K28" s="381"/>
      <c r="L28" s="186"/>
    </row>
    <row r="29" spans="1:12" ht="18.75" customHeight="1">
      <c r="A29" s="382" t="s">
        <v>8</v>
      </c>
      <c r="B29" s="384" t="s">
        <v>37</v>
      </c>
      <c r="C29" s="385"/>
      <c r="D29" s="385"/>
      <c r="E29" s="385"/>
      <c r="F29" s="386"/>
      <c r="G29" s="204" t="s">
        <v>44</v>
      </c>
      <c r="H29" s="115"/>
      <c r="I29" s="368"/>
      <c r="J29" s="368">
        <v>1</v>
      </c>
      <c r="K29" s="380"/>
      <c r="L29" s="186"/>
    </row>
    <row r="30" spans="1:13" ht="18.75" customHeight="1" thickBot="1">
      <c r="A30" s="383"/>
      <c r="B30" s="387"/>
      <c r="C30" s="388"/>
      <c r="D30" s="388"/>
      <c r="E30" s="388"/>
      <c r="F30" s="389"/>
      <c r="G30" s="206" t="s">
        <v>45</v>
      </c>
      <c r="H30" s="119"/>
      <c r="I30" s="369"/>
      <c r="J30" s="369"/>
      <c r="K30" s="381"/>
      <c r="L30" s="186"/>
      <c r="M30" s="5"/>
    </row>
    <row r="31" spans="1:12" ht="18.75" customHeight="1">
      <c r="A31" s="382" t="s">
        <v>9</v>
      </c>
      <c r="B31" s="384" t="s">
        <v>38</v>
      </c>
      <c r="C31" s="385"/>
      <c r="D31" s="385"/>
      <c r="E31" s="385"/>
      <c r="F31" s="386"/>
      <c r="G31" s="204" t="s">
        <v>44</v>
      </c>
      <c r="H31" s="115"/>
      <c r="I31" s="368"/>
      <c r="J31" s="368">
        <v>1.5</v>
      </c>
      <c r="K31" s="380"/>
      <c r="L31" s="186"/>
    </row>
    <row r="32" spans="1:12" ht="18.75" customHeight="1" thickBot="1">
      <c r="A32" s="383"/>
      <c r="B32" s="387"/>
      <c r="C32" s="388"/>
      <c r="D32" s="388"/>
      <c r="E32" s="388"/>
      <c r="F32" s="389"/>
      <c r="G32" s="206" t="s">
        <v>45</v>
      </c>
      <c r="H32" s="120"/>
      <c r="I32" s="369"/>
      <c r="J32" s="369"/>
      <c r="K32" s="381"/>
      <c r="L32" s="186"/>
    </row>
    <row r="33" spans="1:12" ht="18.75" customHeight="1">
      <c r="A33" s="382" t="s">
        <v>10</v>
      </c>
      <c r="B33" s="384" t="s">
        <v>39</v>
      </c>
      <c r="C33" s="385"/>
      <c r="D33" s="385"/>
      <c r="E33" s="385"/>
      <c r="F33" s="386"/>
      <c r="G33" s="204" t="s">
        <v>46</v>
      </c>
      <c r="H33" s="115"/>
      <c r="I33" s="368"/>
      <c r="J33" s="368">
        <v>1</v>
      </c>
      <c r="K33" s="380"/>
      <c r="L33" s="186"/>
    </row>
    <row r="34" spans="1:12" ht="18.75" customHeight="1" thickBot="1">
      <c r="A34" s="383"/>
      <c r="B34" s="387"/>
      <c r="C34" s="388"/>
      <c r="D34" s="388"/>
      <c r="E34" s="388"/>
      <c r="F34" s="389"/>
      <c r="G34" s="206" t="s">
        <v>47</v>
      </c>
      <c r="H34" s="119"/>
      <c r="I34" s="369"/>
      <c r="J34" s="369"/>
      <c r="K34" s="381"/>
      <c r="L34" s="186"/>
    </row>
    <row r="35" spans="1:12" ht="18.75" customHeight="1">
      <c r="A35" s="382" t="s">
        <v>11</v>
      </c>
      <c r="B35" s="384" t="s">
        <v>40</v>
      </c>
      <c r="C35" s="385"/>
      <c r="D35" s="385"/>
      <c r="E35" s="385"/>
      <c r="F35" s="386"/>
      <c r="G35" s="204" t="s">
        <v>46</v>
      </c>
      <c r="H35" s="121"/>
      <c r="I35" s="205" t="s">
        <v>48</v>
      </c>
      <c r="J35" s="368">
        <v>1</v>
      </c>
      <c r="K35" s="380"/>
      <c r="L35" s="186"/>
    </row>
    <row r="36" spans="1:12" ht="18.75" customHeight="1" thickBot="1">
      <c r="A36" s="383"/>
      <c r="B36" s="387"/>
      <c r="C36" s="388"/>
      <c r="D36" s="388"/>
      <c r="E36" s="388"/>
      <c r="F36" s="389"/>
      <c r="G36" s="206" t="s">
        <v>47</v>
      </c>
      <c r="H36" s="122"/>
      <c r="I36" s="207"/>
      <c r="J36" s="369"/>
      <c r="K36" s="381"/>
      <c r="L36" s="186"/>
    </row>
    <row r="37" spans="1:12" ht="18.75" customHeight="1">
      <c r="A37" s="382" t="s">
        <v>12</v>
      </c>
      <c r="B37" s="384" t="s">
        <v>41</v>
      </c>
      <c r="C37" s="385"/>
      <c r="D37" s="385"/>
      <c r="E37" s="385"/>
      <c r="F37" s="386"/>
      <c r="G37" s="204" t="s">
        <v>46</v>
      </c>
      <c r="H37" s="121"/>
      <c r="I37" s="205" t="s">
        <v>48</v>
      </c>
      <c r="J37" s="368">
        <v>1</v>
      </c>
      <c r="K37" s="380"/>
      <c r="L37" s="186"/>
    </row>
    <row r="38" spans="1:12" ht="18.75" customHeight="1" thickBot="1">
      <c r="A38" s="383"/>
      <c r="B38" s="387"/>
      <c r="C38" s="388"/>
      <c r="D38" s="388"/>
      <c r="E38" s="388"/>
      <c r="F38" s="389"/>
      <c r="G38" s="206" t="s">
        <v>47</v>
      </c>
      <c r="H38" s="122"/>
      <c r="I38" s="207"/>
      <c r="J38" s="369"/>
      <c r="K38" s="381"/>
      <c r="L38" s="186"/>
    </row>
    <row r="39" spans="1:12" ht="27" customHeight="1">
      <c r="A39" s="382" t="s">
        <v>13</v>
      </c>
      <c r="B39" s="384" t="s">
        <v>42</v>
      </c>
      <c r="C39" s="385"/>
      <c r="D39" s="385"/>
      <c r="E39" s="385"/>
      <c r="F39" s="386"/>
      <c r="G39" s="208" t="s">
        <v>2</v>
      </c>
      <c r="H39" s="125"/>
      <c r="I39" s="209" t="s">
        <v>49</v>
      </c>
      <c r="J39" s="368">
        <v>2</v>
      </c>
      <c r="K39" s="380"/>
      <c r="L39" s="186"/>
    </row>
    <row r="40" spans="1:12" ht="26.25" customHeight="1" thickBot="1">
      <c r="A40" s="383"/>
      <c r="B40" s="387"/>
      <c r="C40" s="388"/>
      <c r="D40" s="388"/>
      <c r="E40" s="388"/>
      <c r="F40" s="389"/>
      <c r="G40" s="210" t="s">
        <v>43</v>
      </c>
      <c r="H40" s="128"/>
      <c r="I40" s="211"/>
      <c r="J40" s="369"/>
      <c r="K40" s="381"/>
      <c r="L40" s="186"/>
    </row>
    <row r="41" spans="1:12" ht="20.25" customHeight="1" thickBot="1">
      <c r="A41" s="370" t="s">
        <v>52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2"/>
      <c r="L41" s="186"/>
    </row>
    <row r="42" spans="1:12" ht="21" customHeight="1" thickBot="1">
      <c r="A42" s="212" t="s">
        <v>14</v>
      </c>
      <c r="B42" s="213" t="s">
        <v>57</v>
      </c>
      <c r="C42" s="214"/>
      <c r="D42" s="214"/>
      <c r="E42" s="214"/>
      <c r="F42" s="214"/>
      <c r="G42" s="215"/>
      <c r="H42" s="216"/>
      <c r="I42" s="364" t="s">
        <v>53</v>
      </c>
      <c r="J42" s="365"/>
      <c r="K42" s="135"/>
      <c r="L42" s="182">
        <f>IF(K42&lt;0,"záporná hodnota!",IF(K42&gt;2,"mimo rozsah!",""))</f>
      </c>
    </row>
    <row r="43" spans="1:12" ht="21" customHeight="1" thickBot="1">
      <c r="A43" s="212" t="s">
        <v>15</v>
      </c>
      <c r="B43" s="373" t="s">
        <v>58</v>
      </c>
      <c r="C43" s="374"/>
      <c r="D43" s="374"/>
      <c r="E43" s="214"/>
      <c r="F43" s="214"/>
      <c r="G43" s="215"/>
      <c r="H43" s="215"/>
      <c r="I43" s="364" t="s">
        <v>54</v>
      </c>
      <c r="J43" s="365"/>
      <c r="K43" s="136"/>
      <c r="L43" s="182">
        <f>IF(K43&lt;0,"záporná hodnota!",IF(K43&gt;6,"mimo rozsah!",""))</f>
      </c>
    </row>
    <row r="44" spans="1:12" ht="21" customHeight="1" thickBot="1">
      <c r="A44" s="203" t="s">
        <v>17</v>
      </c>
      <c r="B44" s="355" t="s">
        <v>59</v>
      </c>
      <c r="C44" s="356"/>
      <c r="D44" s="356"/>
      <c r="E44" s="356"/>
      <c r="F44" s="217"/>
      <c r="G44" s="217"/>
      <c r="H44" s="217"/>
      <c r="I44" s="366" t="s">
        <v>55</v>
      </c>
      <c r="J44" s="367"/>
      <c r="K44" s="138"/>
      <c r="L44" s="182">
        <f>IF(K44&lt;0,"záporná hodnota!",IF(K44&gt;5,"mimo rozsah!",""))</f>
      </c>
    </row>
    <row r="45" spans="1:12" ht="21" customHeight="1" thickBot="1" thickTop="1">
      <c r="A45" s="375" t="s">
        <v>60</v>
      </c>
      <c r="B45" s="376"/>
      <c r="C45" s="376"/>
      <c r="D45" s="376"/>
      <c r="E45" s="218"/>
      <c r="F45" s="218"/>
      <c r="G45" s="218"/>
      <c r="H45" s="218"/>
      <c r="I45" s="219"/>
      <c r="J45" s="218"/>
      <c r="K45" s="220"/>
      <c r="L45" s="221"/>
    </row>
    <row r="46" spans="1:12" ht="21" customHeight="1" thickBot="1" thickTop="1">
      <c r="A46" s="377" t="s">
        <v>61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9"/>
      <c r="L46" s="186"/>
    </row>
    <row r="47" spans="1:12" ht="21.75" customHeight="1" thickBot="1">
      <c r="A47" s="222" t="s">
        <v>18</v>
      </c>
      <c r="B47" s="373" t="s">
        <v>62</v>
      </c>
      <c r="C47" s="374"/>
      <c r="D47" s="374"/>
      <c r="E47" s="223" t="s">
        <v>22</v>
      </c>
      <c r="F47" s="144"/>
      <c r="G47" s="224"/>
      <c r="H47" s="238" t="s">
        <v>77</v>
      </c>
      <c r="I47" s="364" t="s">
        <v>54</v>
      </c>
      <c r="J47" s="365"/>
      <c r="K47" s="183"/>
      <c r="L47" s="186"/>
    </row>
    <row r="48" spans="1:12" ht="21.75" customHeight="1" thickBot="1">
      <c r="A48" s="222" t="s">
        <v>19</v>
      </c>
      <c r="B48" s="373" t="s">
        <v>63</v>
      </c>
      <c r="C48" s="374"/>
      <c r="D48" s="374"/>
      <c r="E48" s="224"/>
      <c r="F48" s="225"/>
      <c r="G48" s="224"/>
      <c r="H48" s="226"/>
      <c r="I48" s="364" t="s">
        <v>56</v>
      </c>
      <c r="J48" s="365"/>
      <c r="K48" s="135"/>
      <c r="L48" s="182">
        <f>IF(K48&lt;0,"záporná hodnota!",IF(K48&gt;10,"mimo rozsah!",""))</f>
      </c>
    </row>
    <row r="49" spans="1:12" ht="21" customHeight="1" thickBot="1">
      <c r="A49" s="222" t="s">
        <v>20</v>
      </c>
      <c r="B49" s="373" t="s">
        <v>64</v>
      </c>
      <c r="C49" s="374"/>
      <c r="D49" s="374"/>
      <c r="E49" s="374"/>
      <c r="F49" s="215"/>
      <c r="G49" s="215"/>
      <c r="H49" s="227"/>
      <c r="I49" s="364" t="s">
        <v>53</v>
      </c>
      <c r="J49" s="365"/>
      <c r="K49" s="135"/>
      <c r="L49" s="182">
        <f>IF(K49&lt;0,"záporná hodnota!",IF(K49&gt;2,"mimo rozsah!",""))</f>
      </c>
    </row>
    <row r="50" spans="1:12" ht="21" customHeight="1" thickBot="1">
      <c r="A50" s="228" t="s">
        <v>21</v>
      </c>
      <c r="B50" s="355" t="s">
        <v>65</v>
      </c>
      <c r="C50" s="356"/>
      <c r="D50" s="356"/>
      <c r="E50" s="356"/>
      <c r="F50" s="217"/>
      <c r="G50" s="217"/>
      <c r="H50" s="217"/>
      <c r="I50" s="366" t="s">
        <v>54</v>
      </c>
      <c r="J50" s="367"/>
      <c r="K50" s="138"/>
      <c r="L50" s="182">
        <f>IF(K50&lt;0,"záporná hodnota!",IF(K50&gt;6,"mimo rozsah!",""))</f>
      </c>
    </row>
    <row r="51" spans="1:12" ht="21" customHeight="1" thickBot="1" thickTop="1">
      <c r="A51" s="360" t="s">
        <v>66</v>
      </c>
      <c r="B51" s="361"/>
      <c r="C51" s="361"/>
      <c r="D51" s="361"/>
      <c r="E51" s="361"/>
      <c r="F51" s="361"/>
      <c r="G51" s="361"/>
      <c r="H51" s="361"/>
      <c r="I51" s="361"/>
      <c r="J51" s="362"/>
      <c r="K51" s="220"/>
      <c r="L51" s="221"/>
    </row>
    <row r="52" spans="1:12" ht="24" customHeight="1" thickBot="1" thickTop="1">
      <c r="A52" s="357" t="s">
        <v>67</v>
      </c>
      <c r="B52" s="358"/>
      <c r="C52" s="358"/>
      <c r="D52" s="358"/>
      <c r="E52" s="358"/>
      <c r="F52" s="358"/>
      <c r="G52" s="358"/>
      <c r="H52" s="358"/>
      <c r="I52" s="358"/>
      <c r="J52" s="359"/>
      <c r="K52" s="229"/>
      <c r="L52" s="230"/>
    </row>
    <row r="53" spans="1:12" ht="15" customHeight="1" thickTop="1">
      <c r="A53" s="153"/>
      <c r="B53" s="231"/>
      <c r="C53" s="231"/>
      <c r="D53" s="231"/>
      <c r="E53" s="231"/>
      <c r="F53" s="231"/>
      <c r="G53" s="231"/>
      <c r="H53" s="231"/>
      <c r="I53" s="231"/>
      <c r="J53" s="231"/>
      <c r="K53" s="232"/>
      <c r="L53" s="186"/>
    </row>
    <row r="54" spans="1:12" ht="15" customHeight="1">
      <c r="A54" s="153"/>
      <c r="B54" s="231"/>
      <c r="C54" s="231"/>
      <c r="D54" s="231"/>
      <c r="E54" s="231"/>
      <c r="F54" s="231"/>
      <c r="G54" s="231"/>
      <c r="H54" s="231"/>
      <c r="I54" s="231"/>
      <c r="J54" s="231"/>
      <c r="K54" s="232"/>
      <c r="L54" s="186"/>
    </row>
    <row r="55" spans="1:12" ht="15" customHeight="1">
      <c r="A55" s="153"/>
      <c r="B55" s="231"/>
      <c r="C55" s="231"/>
      <c r="D55" s="231"/>
      <c r="E55" s="231"/>
      <c r="F55" s="231"/>
      <c r="G55" s="231"/>
      <c r="H55" s="231"/>
      <c r="I55" s="231"/>
      <c r="J55" s="231"/>
      <c r="K55" s="232"/>
      <c r="L55" s="186"/>
    </row>
    <row r="56" spans="1:12" ht="15" customHeight="1">
      <c r="A56" s="153"/>
      <c r="B56" s="231"/>
      <c r="C56" s="231"/>
      <c r="D56" s="231"/>
      <c r="E56" s="231"/>
      <c r="F56" s="231"/>
      <c r="G56" s="231"/>
      <c r="H56" s="231"/>
      <c r="I56" s="231"/>
      <c r="J56" s="231"/>
      <c r="K56" s="232"/>
      <c r="L56" s="186"/>
    </row>
    <row r="57" spans="1:12" ht="15" customHeight="1">
      <c r="A57" s="153"/>
      <c r="B57" s="231"/>
      <c r="C57" s="231"/>
      <c r="D57" s="231"/>
      <c r="E57" s="231"/>
      <c r="F57" s="231"/>
      <c r="G57" s="231"/>
      <c r="H57" s="231"/>
      <c r="I57" s="231"/>
      <c r="J57" s="231"/>
      <c r="K57" s="232"/>
      <c r="L57" s="186"/>
    </row>
    <row r="58" spans="1:12" ht="15" customHeight="1">
      <c r="A58" s="153"/>
      <c r="B58" s="231"/>
      <c r="C58" s="231"/>
      <c r="D58" s="231"/>
      <c r="E58" s="231"/>
      <c r="F58" s="231"/>
      <c r="G58" s="231"/>
      <c r="H58" s="231"/>
      <c r="I58" s="231"/>
      <c r="J58" s="231"/>
      <c r="K58" s="232"/>
      <c r="L58" s="186"/>
    </row>
    <row r="59" spans="1:12" ht="15" customHeight="1">
      <c r="A59" s="153"/>
      <c r="B59" s="231"/>
      <c r="C59" s="231"/>
      <c r="D59" s="231"/>
      <c r="E59" s="231"/>
      <c r="F59" s="231"/>
      <c r="G59" s="231"/>
      <c r="H59" s="231"/>
      <c r="I59" s="231"/>
      <c r="J59" s="231"/>
      <c r="K59" s="232"/>
      <c r="L59" s="186"/>
    </row>
    <row r="60" spans="1:12" ht="15" customHeight="1">
      <c r="A60" s="153"/>
      <c r="B60" s="231"/>
      <c r="C60" s="231"/>
      <c r="D60" s="231"/>
      <c r="E60" s="231"/>
      <c r="F60" s="231"/>
      <c r="G60" s="231"/>
      <c r="H60" s="231"/>
      <c r="I60" s="231"/>
      <c r="J60" s="231"/>
      <c r="K60" s="232"/>
      <c r="L60" s="186"/>
    </row>
    <row r="61" spans="1:12" ht="15" customHeight="1">
      <c r="A61" s="153"/>
      <c r="B61" s="233"/>
      <c r="C61" s="231"/>
      <c r="D61" s="231"/>
      <c r="E61" s="234"/>
      <c r="F61" s="231"/>
      <c r="G61" s="231"/>
      <c r="H61" s="235"/>
      <c r="I61" s="235"/>
      <c r="J61" s="235"/>
      <c r="K61" s="232"/>
      <c r="L61" s="186"/>
    </row>
    <row r="62" spans="1:12" ht="15" customHeight="1">
      <c r="A62" s="363"/>
      <c r="B62" s="363"/>
      <c r="C62" s="363"/>
      <c r="D62" s="161"/>
      <c r="E62" s="161"/>
      <c r="F62" s="161"/>
      <c r="G62" s="161"/>
      <c r="H62" s="353"/>
      <c r="I62" s="353"/>
      <c r="J62" s="353"/>
      <c r="K62" s="353"/>
      <c r="L62" s="186"/>
    </row>
    <row r="63" spans="1:12" ht="15" customHeight="1">
      <c r="A63" s="352" t="s">
        <v>16</v>
      </c>
      <c r="B63" s="352"/>
      <c r="C63" s="352"/>
      <c r="D63" s="236"/>
      <c r="E63" s="161"/>
      <c r="F63" s="161"/>
      <c r="G63" s="171"/>
      <c r="H63" s="352" t="s">
        <v>68</v>
      </c>
      <c r="I63" s="354"/>
      <c r="J63" s="354"/>
      <c r="K63" s="354"/>
      <c r="L63" s="186"/>
    </row>
    <row r="64" spans="1:12" ht="1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1:12" ht="15" customHeight="1">
      <c r="A65" s="184"/>
      <c r="B65" s="184"/>
      <c r="C65" s="184"/>
      <c r="D65" s="236"/>
      <c r="E65" s="161"/>
      <c r="F65" s="161"/>
      <c r="G65" s="171"/>
      <c r="H65" s="184"/>
      <c r="I65" s="161"/>
      <c r="J65" s="161"/>
      <c r="K65" s="161"/>
      <c r="L65" s="186"/>
    </row>
    <row r="66" spans="1:12" ht="15" customHeight="1">
      <c r="A66" s="184"/>
      <c r="B66" s="184"/>
      <c r="C66" s="184"/>
      <c r="D66" s="236"/>
      <c r="E66" s="161"/>
      <c r="F66" s="161"/>
      <c r="G66" s="171"/>
      <c r="H66" s="184"/>
      <c r="I66" s="161"/>
      <c r="J66" s="161"/>
      <c r="K66" s="161"/>
      <c r="L66" s="186"/>
    </row>
    <row r="67" spans="1:12" ht="15" customHeight="1">
      <c r="A67" s="185" t="s">
        <v>69</v>
      </c>
      <c r="B67" s="237"/>
      <c r="C67" s="237"/>
      <c r="D67" s="161"/>
      <c r="E67" s="195"/>
      <c r="F67" s="161"/>
      <c r="G67" s="161"/>
      <c r="H67" s="237"/>
      <c r="I67" s="237"/>
      <c r="J67" s="237"/>
      <c r="K67" s="161"/>
      <c r="L67" s="186"/>
    </row>
    <row r="68" spans="1:11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 sheet="1" objects="1" scenarios="1"/>
  <mergeCells count="75">
    <mergeCell ref="B49:E49"/>
    <mergeCell ref="B47:D47"/>
    <mergeCell ref="B48:D48"/>
    <mergeCell ref="A13:B13"/>
    <mergeCell ref="C13:H13"/>
    <mergeCell ref="A15:B15"/>
    <mergeCell ref="C15:H15"/>
    <mergeCell ref="A17:B17"/>
    <mergeCell ref="C17:H17"/>
    <mergeCell ref="A19:D19"/>
    <mergeCell ref="A1:K1"/>
    <mergeCell ref="A2:K2"/>
    <mergeCell ref="A5:B5"/>
    <mergeCell ref="C5:G5"/>
    <mergeCell ref="C11:G11"/>
    <mergeCell ref="I25:I26"/>
    <mergeCell ref="I27:I28"/>
    <mergeCell ref="I29:I30"/>
    <mergeCell ref="K6:K7"/>
    <mergeCell ref="C7:G7"/>
    <mergeCell ref="A9:B9"/>
    <mergeCell ref="C9:G9"/>
    <mergeCell ref="A33:A34"/>
    <mergeCell ref="A35:A36"/>
    <mergeCell ref="A37:A38"/>
    <mergeCell ref="A25:A26"/>
    <mergeCell ref="A27:A28"/>
    <mergeCell ref="A29:A30"/>
    <mergeCell ref="A39:A40"/>
    <mergeCell ref="B25:F26"/>
    <mergeCell ref="B27:F28"/>
    <mergeCell ref="B29:F30"/>
    <mergeCell ref="B31:F32"/>
    <mergeCell ref="B33:F34"/>
    <mergeCell ref="B35:F36"/>
    <mergeCell ref="B37:F38"/>
    <mergeCell ref="B39:F40"/>
    <mergeCell ref="A31:A32"/>
    <mergeCell ref="I31:I32"/>
    <mergeCell ref="K29:K30"/>
    <mergeCell ref="J29:J30"/>
    <mergeCell ref="J31:J32"/>
    <mergeCell ref="K31:K32"/>
    <mergeCell ref="J25:J26"/>
    <mergeCell ref="K25:K26"/>
    <mergeCell ref="J27:J28"/>
    <mergeCell ref="K27:K28"/>
    <mergeCell ref="K33:K34"/>
    <mergeCell ref="K39:K40"/>
    <mergeCell ref="I42:J42"/>
    <mergeCell ref="K35:K36"/>
    <mergeCell ref="K37:K38"/>
    <mergeCell ref="I33:I34"/>
    <mergeCell ref="J33:J34"/>
    <mergeCell ref="I43:J43"/>
    <mergeCell ref="I44:J44"/>
    <mergeCell ref="I47:J47"/>
    <mergeCell ref="I48:J48"/>
    <mergeCell ref="I49:J49"/>
    <mergeCell ref="I50:J50"/>
    <mergeCell ref="J39:J40"/>
    <mergeCell ref="J35:J36"/>
    <mergeCell ref="J37:J38"/>
    <mergeCell ref="A41:K41"/>
    <mergeCell ref="B43:D43"/>
    <mergeCell ref="B44:E44"/>
    <mergeCell ref="A45:D45"/>
    <mergeCell ref="A46:K46"/>
    <mergeCell ref="A63:C63"/>
    <mergeCell ref="H62:K62"/>
    <mergeCell ref="H63:K63"/>
    <mergeCell ref="B50:E50"/>
    <mergeCell ref="A52:J52"/>
    <mergeCell ref="A51:J51"/>
    <mergeCell ref="A62:C62"/>
  </mergeCells>
  <printOptions horizontalCentered="1"/>
  <pageMargins left="0.5905511811023623" right="0.5905511811023623" top="0.5905511811023623" bottom="0.3937007874015748" header="0.3937007874015748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OZ</cp:lastModifiedBy>
  <cp:lastPrinted>2009-01-14T14:14:36Z</cp:lastPrinted>
  <dcterms:created xsi:type="dcterms:W3CDTF">2003-02-23T10:56:38Z</dcterms:created>
  <dcterms:modified xsi:type="dcterms:W3CDTF">2009-07-31T06:45:32Z</dcterms:modified>
  <cp:category/>
  <cp:version/>
  <cp:contentType/>
  <cp:contentStatus/>
</cp:coreProperties>
</file>